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tarina\Desktop\FINANCIJSKI 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c r="F289" i="9"/>
  <c r="H288" i="9"/>
  <c r="G288" i="9"/>
  <c r="F288" i="9"/>
  <c r="E288" i="9"/>
  <c r="B288" i="9"/>
  <c r="F287" i="9"/>
  <c r="F286" i="9"/>
  <c r="H285" i="9"/>
  <c r="G285" i="9"/>
  <c r="F285" i="9"/>
  <c r="E285" i="9"/>
  <c r="B285" i="9"/>
  <c r="H284" i="9"/>
  <c r="G284" i="9"/>
  <c r="F284" i="9"/>
  <c r="H283" i="9"/>
  <c r="G283" i="9"/>
  <c r="F283" i="9"/>
  <c r="F282" i="9"/>
  <c r="H281" i="9"/>
  <c r="G281" i="9"/>
  <c r="F281" i="9"/>
  <c r="E281" i="9"/>
  <c r="B281" i="9" s="1"/>
  <c r="H280" i="9"/>
  <c r="G280" i="9"/>
  <c r="F280" i="9"/>
  <c r="H279" i="9"/>
  <c r="G279" i="9"/>
  <c r="F279" i="9"/>
  <c r="E279" i="9"/>
  <c r="B279" i="9" s="1"/>
  <c r="F278" i="9"/>
  <c r="F275" i="9" s="1"/>
  <c r="F277" i="9"/>
  <c r="F276" i="9"/>
  <c r="L274" i="9"/>
  <c r="H274"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c r="M267" i="9"/>
  <c r="L267" i="9"/>
  <c r="F267" i="9"/>
  <c r="E267" i="9"/>
  <c r="B267" i="9"/>
  <c r="M266" i="9"/>
  <c r="L266" i="9"/>
  <c r="F266" i="9"/>
  <c r="B266" i="9" s="1"/>
  <c r="E266" i="9"/>
  <c r="M265" i="9"/>
  <c r="L265" i="9"/>
  <c r="F265" i="9"/>
  <c r="E265" i="9"/>
  <c r="B265" i="9"/>
  <c r="M264" i="9"/>
  <c r="F264" i="9" s="1"/>
  <c r="L264" i="9"/>
  <c r="E264" i="9"/>
  <c r="M263" i="9"/>
  <c r="L263" i="9"/>
  <c r="F263" i="9"/>
  <c r="E263" i="9"/>
  <c r="B263" i="9" s="1"/>
  <c r="M262" i="9"/>
  <c r="L262" i="9"/>
  <c r="F262" i="9" s="1"/>
  <c r="B262" i="9" s="1"/>
  <c r="E262" i="9"/>
  <c r="M261" i="9"/>
  <c r="L261" i="9"/>
  <c r="F261" i="9" s="1"/>
  <c r="B261" i="9" s="1"/>
  <c r="E261" i="9"/>
  <c r="M260" i="9"/>
  <c r="L260" i="9"/>
  <c r="F260" i="9"/>
  <c r="E260" i="9"/>
  <c r="B260" i="9"/>
  <c r="M259" i="9"/>
  <c r="L259" i="9"/>
  <c r="F259" i="9"/>
  <c r="E259" i="9"/>
  <c r="B259" i="9"/>
  <c r="M258" i="9"/>
  <c r="L258" i="9"/>
  <c r="F258" i="9"/>
  <c r="B258" i="9" s="1"/>
  <c r="E258" i="9"/>
  <c r="M257" i="9"/>
  <c r="L257" i="9"/>
  <c r="F257" i="9"/>
  <c r="E257" i="9"/>
  <c r="B257" i="9"/>
  <c r="M256" i="9"/>
  <c r="F256" i="9" s="1"/>
  <c r="L256" i="9"/>
  <c r="E256" i="9"/>
  <c r="M255" i="9"/>
  <c r="L255" i="9"/>
  <c r="F255" i="9"/>
  <c r="E255" i="9"/>
  <c r="B255" i="9" s="1"/>
  <c r="M254" i="9"/>
  <c r="L254" i="9"/>
  <c r="F254" i="9" s="1"/>
  <c r="B254" i="9" s="1"/>
  <c r="E254" i="9"/>
  <c r="M253" i="9"/>
  <c r="L253" i="9"/>
  <c r="F253" i="9" s="1"/>
  <c r="B253" i="9" s="1"/>
  <c r="E253" i="9"/>
  <c r="M252" i="9"/>
  <c r="L252" i="9"/>
  <c r="F252" i="9"/>
  <c r="E252" i="9"/>
  <c r="B252" i="9"/>
  <c r="M251" i="9"/>
  <c r="F251" i="9" s="1"/>
  <c r="B251" i="9" s="1"/>
  <c r="L251" i="9"/>
  <c r="E251" i="9"/>
  <c r="M250" i="9"/>
  <c r="L250" i="9"/>
  <c r="F250" i="9"/>
  <c r="E250" i="9"/>
  <c r="M249" i="9"/>
  <c r="L249" i="9"/>
  <c r="F249" i="9"/>
  <c r="E249" i="9"/>
  <c r="B249" i="9"/>
  <c r="M248" i="9"/>
  <c r="L248" i="9"/>
  <c r="F248" i="9" s="1"/>
  <c r="E248" i="9"/>
  <c r="M247" i="9"/>
  <c r="L247" i="9"/>
  <c r="F247" i="9"/>
  <c r="E247" i="9"/>
  <c r="B247" i="9" s="1"/>
  <c r="M246" i="9"/>
  <c r="L246" i="9"/>
  <c r="F246" i="9" s="1"/>
  <c r="B246" i="9" s="1"/>
  <c r="E246" i="9"/>
  <c r="M245" i="9"/>
  <c r="L245" i="9"/>
  <c r="F245" i="9" s="1"/>
  <c r="B245" i="9" s="1"/>
  <c r="E245" i="9"/>
  <c r="M244" i="9"/>
  <c r="L244" i="9"/>
  <c r="F244" i="9"/>
  <c r="E244" i="9"/>
  <c r="B244" i="9"/>
  <c r="M243" i="9"/>
  <c r="F243" i="9" s="1"/>
  <c r="L243" i="9"/>
  <c r="E243" i="9"/>
  <c r="M242" i="9"/>
  <c r="L242" i="9"/>
  <c r="F242" i="9"/>
  <c r="E242" i="9"/>
  <c r="M241" i="9"/>
  <c r="L241" i="9"/>
  <c r="F241" i="9" s="1"/>
  <c r="B241" i="9" s="1"/>
  <c r="E241" i="9"/>
  <c r="M240" i="9"/>
  <c r="L240" i="9"/>
  <c r="E240" i="9"/>
  <c r="M239" i="9"/>
  <c r="L239" i="9"/>
  <c r="F239" i="9"/>
  <c r="E239" i="9"/>
  <c r="B239" i="9" s="1"/>
  <c r="M238" i="9"/>
  <c r="L238" i="9"/>
  <c r="F238" i="9"/>
  <c r="E238" i="9"/>
  <c r="B238" i="9"/>
  <c r="M237" i="9"/>
  <c r="L237" i="9"/>
  <c r="F237" i="9" s="1"/>
  <c r="B237" i="9" s="1"/>
  <c r="E237" i="9"/>
  <c r="M236" i="9"/>
  <c r="L236" i="9"/>
  <c r="F236" i="9"/>
  <c r="E236" i="9"/>
  <c r="B236" i="9"/>
  <c r="M235" i="9"/>
  <c r="F235" i="9" s="1"/>
  <c r="L235" i="9"/>
  <c r="E235" i="9"/>
  <c r="B235" i="9" s="1"/>
  <c r="M234" i="9"/>
  <c r="L234" i="9"/>
  <c r="F234" i="9"/>
  <c r="E234" i="9"/>
  <c r="M233" i="9"/>
  <c r="L233" i="9"/>
  <c r="F233" i="9" s="1"/>
  <c r="B233" i="9" s="1"/>
  <c r="E233" i="9"/>
  <c r="M232" i="9"/>
  <c r="L232" i="9"/>
  <c r="F232" i="9" s="1"/>
  <c r="B232" i="9" s="1"/>
  <c r="E232" i="9"/>
  <c r="M231" i="9"/>
  <c r="L231" i="9"/>
  <c r="F231" i="9"/>
  <c r="E231" i="9"/>
  <c r="B231" i="9" s="1"/>
  <c r="M230" i="9"/>
  <c r="L230" i="9"/>
  <c r="F230" i="9"/>
  <c r="E230" i="9"/>
  <c r="B230" i="9"/>
  <c r="M229" i="9"/>
  <c r="L229" i="9"/>
  <c r="F229" i="9" s="1"/>
  <c r="B229" i="9" s="1"/>
  <c r="E229" i="9"/>
  <c r="M228" i="9"/>
  <c r="L228" i="9"/>
  <c r="F228" i="9"/>
  <c r="E228" i="9"/>
  <c r="B228" i="9"/>
  <c r="M227" i="9"/>
  <c r="F227" i="9" s="1"/>
  <c r="L227" i="9"/>
  <c r="E227" i="9"/>
  <c r="B227" i="9" s="1"/>
  <c r="M226" i="9"/>
  <c r="L226" i="9"/>
  <c r="F226" i="9"/>
  <c r="E226" i="9"/>
  <c r="H225" i="9"/>
  <c r="G225" i="9"/>
  <c r="F225" i="9"/>
  <c r="E225" i="9"/>
  <c r="B225" i="9"/>
  <c r="M224" i="9"/>
  <c r="L224" i="9"/>
  <c r="F224" i="9" s="1"/>
  <c r="B224" i="9" s="1"/>
  <c r="E224" i="9"/>
  <c r="M223" i="9"/>
  <c r="L223" i="9"/>
  <c r="F223" i="9"/>
  <c r="E223" i="9"/>
  <c r="B223" i="9" s="1"/>
  <c r="M222" i="9"/>
  <c r="L222" i="9"/>
  <c r="F222" i="9"/>
  <c r="E222" i="9"/>
  <c r="B222" i="9"/>
  <c r="M221" i="9"/>
  <c r="L221" i="9"/>
  <c r="F221" i="9" s="1"/>
  <c r="B221" i="9" s="1"/>
  <c r="E221" i="9"/>
  <c r="M220" i="9"/>
  <c r="L220" i="9"/>
  <c r="F220" i="9" s="1"/>
  <c r="B220" i="9" s="1"/>
  <c r="E220" i="9"/>
  <c r="M219" i="9"/>
  <c r="L219" i="9"/>
  <c r="E219" i="9"/>
  <c r="M218" i="9"/>
  <c r="L218" i="9"/>
  <c r="F218" i="9"/>
  <c r="E218" i="9"/>
  <c r="M217" i="9"/>
  <c r="L217" i="9"/>
  <c r="F217" i="9" s="1"/>
  <c r="B217" i="9" s="1"/>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E157" i="9" s="1"/>
  <c r="B157" i="9" s="1"/>
  <c r="F157" i="9"/>
  <c r="H156" i="9"/>
  <c r="G156" i="9"/>
  <c r="E156" i="9" s="1"/>
  <c r="B156" i="9" s="1"/>
  <c r="F156" i="9"/>
  <c r="H155" i="9"/>
  <c r="G155" i="9"/>
  <c r="F155" i="9"/>
  <c r="E155" i="9"/>
  <c r="B155" i="9"/>
  <c r="H154" i="9"/>
  <c r="E154" i="9" s="1"/>
  <c r="B154" i="9" s="1"/>
  <c r="G154" i="9"/>
  <c r="F154" i="9"/>
  <c r="H153" i="9"/>
  <c r="G153" i="9"/>
  <c r="E153" i="9" s="1"/>
  <c r="B153" i="9" s="1"/>
  <c r="F153" i="9"/>
  <c r="H152" i="9"/>
  <c r="G152" i="9"/>
  <c r="F152" i="9"/>
  <c r="E152" i="9"/>
  <c r="B152" i="9"/>
  <c r="H151" i="9"/>
  <c r="G151" i="9"/>
  <c r="E151" i="9" s="1"/>
  <c r="B151" i="9" s="1"/>
  <c r="F151" i="9"/>
  <c r="H150" i="9"/>
  <c r="G150" i="9"/>
  <c r="F150" i="9"/>
  <c r="E150" i="9"/>
  <c r="B150" i="9" s="1"/>
  <c r="H149" i="9"/>
  <c r="G149" i="9"/>
  <c r="F149" i="9"/>
  <c r="E149" i="9"/>
  <c r="B149" i="9"/>
  <c r="H148" i="9"/>
  <c r="G148" i="9"/>
  <c r="E148" i="9" s="1"/>
  <c r="B148" i="9" s="1"/>
  <c r="F148" i="9"/>
  <c r="H147" i="9"/>
  <c r="G147" i="9"/>
  <c r="F147" i="9"/>
  <c r="E147" i="9"/>
  <c r="B147" i="9"/>
  <c r="H146" i="9"/>
  <c r="G146" i="9"/>
  <c r="E146" i="9" s="1"/>
  <c r="B146" i="9" s="1"/>
  <c r="F146" i="9"/>
  <c r="H145" i="9"/>
  <c r="G145" i="9"/>
  <c r="E145" i="9" s="1"/>
  <c r="F145" i="9"/>
  <c r="H144" i="9"/>
  <c r="G144" i="9"/>
  <c r="F144" i="9"/>
  <c r="E144" i="9"/>
  <c r="B144" i="9"/>
  <c r="H143" i="9"/>
  <c r="G143" i="9"/>
  <c r="F143" i="9"/>
  <c r="F142" i="9"/>
  <c r="H141" i="9"/>
  <c r="G141" i="9"/>
  <c r="E141" i="9" s="1"/>
  <c r="F141" i="9"/>
  <c r="H140" i="9"/>
  <c r="G140" i="9"/>
  <c r="F140" i="9"/>
  <c r="E140" i="9"/>
  <c r="B140" i="9"/>
  <c r="H139" i="9"/>
  <c r="G139" i="9"/>
  <c r="F139" i="9"/>
  <c r="H138" i="9"/>
  <c r="G138" i="9"/>
  <c r="F138" i="9"/>
  <c r="E138" i="9"/>
  <c r="B138" i="9" s="1"/>
  <c r="H137" i="9"/>
  <c r="G137" i="9"/>
  <c r="F137" i="9"/>
  <c r="E137" i="9"/>
  <c r="B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B132" i="9"/>
  <c r="H131" i="9"/>
  <c r="G131" i="9"/>
  <c r="E131" i="9" s="1"/>
  <c r="B131" i="9" s="1"/>
  <c r="F131" i="9"/>
  <c r="H130" i="9"/>
  <c r="G130" i="9"/>
  <c r="F130" i="9"/>
  <c r="E130" i="9"/>
  <c r="B130" i="9" s="1"/>
  <c r="H129" i="9"/>
  <c r="G129" i="9"/>
  <c r="F129" i="9"/>
  <c r="E129" i="9"/>
  <c r="B129" i="9"/>
  <c r="H128" i="9"/>
  <c r="G128" i="9"/>
  <c r="E128" i="9" s="1"/>
  <c r="B128" i="9" s="1"/>
  <c r="F128" i="9"/>
  <c r="H127" i="9"/>
  <c r="G127" i="9"/>
  <c r="F127" i="9"/>
  <c r="E127" i="9"/>
  <c r="B127" i="9"/>
  <c r="H126" i="9"/>
  <c r="G126" i="9"/>
  <c r="E126" i="9" s="1"/>
  <c r="B126" i="9" s="1"/>
  <c r="F126" i="9"/>
  <c r="H125" i="9"/>
  <c r="G125" i="9"/>
  <c r="E125" i="9" s="1"/>
  <c r="F125" i="9"/>
  <c r="H124" i="9"/>
  <c r="G124" i="9"/>
  <c r="F124" i="9"/>
  <c r="E124" i="9"/>
  <c r="B124" i="9"/>
  <c r="H123" i="9"/>
  <c r="G123" i="9"/>
  <c r="F123" i="9"/>
  <c r="H122" i="9"/>
  <c r="G122" i="9"/>
  <c r="F122" i="9"/>
  <c r="E122" i="9"/>
  <c r="B122" i="9" s="1"/>
  <c r="H121" i="9"/>
  <c r="G121" i="9"/>
  <c r="F121" i="9"/>
  <c r="E121" i="9"/>
  <c r="B121" i="9"/>
  <c r="H120" i="9"/>
  <c r="G120" i="9"/>
  <c r="E120" i="9" s="1"/>
  <c r="B120" i="9" s="1"/>
  <c r="F120" i="9"/>
  <c r="H119" i="9"/>
  <c r="G119" i="9"/>
  <c r="F119" i="9"/>
  <c r="E119" i="9"/>
  <c r="B119" i="9"/>
  <c r="H118" i="9"/>
  <c r="E118" i="9" s="1"/>
  <c r="B118" i="9" s="1"/>
  <c r="G118" i="9"/>
  <c r="F118" i="9"/>
  <c r="H117" i="9"/>
  <c r="G117" i="9"/>
  <c r="E117" i="9" s="1"/>
  <c r="B117" i="9" s="1"/>
  <c r="F117" i="9"/>
  <c r="H116" i="9"/>
  <c r="G116" i="9"/>
  <c r="F116" i="9"/>
  <c r="E116" i="9"/>
  <c r="B116" i="9"/>
  <c r="H115" i="9"/>
  <c r="G115" i="9"/>
  <c r="E115" i="9" s="1"/>
  <c r="B115" i="9" s="1"/>
  <c r="F115" i="9"/>
  <c r="H114" i="9"/>
  <c r="G114" i="9"/>
  <c r="F114" i="9"/>
  <c r="E114" i="9"/>
  <c r="B114" i="9" s="1"/>
  <c r="H113" i="9"/>
  <c r="G113" i="9"/>
  <c r="F113" i="9"/>
  <c r="E113" i="9"/>
  <c r="B113" i="9"/>
  <c r="H112" i="9"/>
  <c r="G112" i="9"/>
  <c r="E112" i="9" s="1"/>
  <c r="B112" i="9" s="1"/>
  <c r="F112" i="9"/>
  <c r="H111" i="9"/>
  <c r="G111" i="9"/>
  <c r="F111" i="9"/>
  <c r="E111" i="9"/>
  <c r="B111" i="9"/>
  <c r="H110" i="9"/>
  <c r="E110" i="9" s="1"/>
  <c r="B110" i="9" s="1"/>
  <c r="G110" i="9"/>
  <c r="F110" i="9"/>
  <c r="H109" i="9"/>
  <c r="G109" i="9"/>
  <c r="E109" i="9" s="1"/>
  <c r="F109" i="9"/>
  <c r="H108" i="9"/>
  <c r="G108" i="9"/>
  <c r="F108" i="9"/>
  <c r="E108" i="9"/>
  <c r="B108" i="9"/>
  <c r="H107" i="9"/>
  <c r="G107" i="9"/>
  <c r="F107" i="9"/>
  <c r="H106" i="9"/>
  <c r="G106" i="9"/>
  <c r="F106" i="9"/>
  <c r="E106" i="9"/>
  <c r="B106" i="9" s="1"/>
  <c r="H105" i="9"/>
  <c r="G105" i="9"/>
  <c r="F105" i="9"/>
  <c r="E105" i="9"/>
  <c r="B105" i="9"/>
  <c r="H104" i="9"/>
  <c r="G104" i="9"/>
  <c r="E104" i="9" s="1"/>
  <c r="B104" i="9" s="1"/>
  <c r="F104" i="9"/>
  <c r="H103" i="9"/>
  <c r="G103" i="9"/>
  <c r="F103" i="9"/>
  <c r="E103" i="9"/>
  <c r="B103" i="9"/>
  <c r="H102" i="9"/>
  <c r="E102" i="9" s="1"/>
  <c r="B102" i="9" s="1"/>
  <c r="G102" i="9"/>
  <c r="F102" i="9"/>
  <c r="H101" i="9"/>
  <c r="G101" i="9"/>
  <c r="E101" i="9" s="1"/>
  <c r="B101" i="9" s="1"/>
  <c r="F101" i="9"/>
  <c r="H100" i="9"/>
  <c r="G100" i="9"/>
  <c r="F100" i="9"/>
  <c r="E100" i="9"/>
  <c r="B100" i="9"/>
  <c r="H99" i="9"/>
  <c r="G99" i="9"/>
  <c r="E99" i="9" s="1"/>
  <c r="B99" i="9" s="1"/>
  <c r="F99" i="9"/>
  <c r="H98" i="9"/>
  <c r="G98" i="9"/>
  <c r="F98" i="9"/>
  <c r="E98" i="9"/>
  <c r="B98" i="9" s="1"/>
  <c r="H97" i="9"/>
  <c r="G97" i="9"/>
  <c r="F97" i="9"/>
  <c r="E97" i="9"/>
  <c r="B97" i="9"/>
  <c r="H96" i="9"/>
  <c r="G96" i="9"/>
  <c r="E96" i="9" s="1"/>
  <c r="B96" i="9" s="1"/>
  <c r="F96" i="9"/>
  <c r="H95" i="9"/>
  <c r="G95" i="9"/>
  <c r="F95" i="9"/>
  <c r="E95" i="9"/>
  <c r="B95" i="9"/>
  <c r="H94" i="9"/>
  <c r="E94" i="9" s="1"/>
  <c r="B94" i="9" s="1"/>
  <c r="G94" i="9"/>
  <c r="F94" i="9"/>
  <c r="H93" i="9"/>
  <c r="G93" i="9"/>
  <c r="E93" i="9" s="1"/>
  <c r="F93" i="9"/>
  <c r="H92" i="9"/>
  <c r="G92" i="9"/>
  <c r="F92" i="9"/>
  <c r="E92" i="9"/>
  <c r="B92" i="9"/>
  <c r="H91" i="9"/>
  <c r="G91" i="9"/>
  <c r="F91" i="9"/>
  <c r="H90" i="9"/>
  <c r="G90" i="9"/>
  <c r="F90" i="9"/>
  <c r="E90" i="9"/>
  <c r="B90" i="9" s="1"/>
  <c r="H89" i="9"/>
  <c r="G89" i="9"/>
  <c r="F89" i="9"/>
  <c r="E89" i="9"/>
  <c r="B89" i="9"/>
  <c r="H88" i="9"/>
  <c r="G88" i="9"/>
  <c r="E88" i="9" s="1"/>
  <c r="B88" i="9" s="1"/>
  <c r="F88" i="9"/>
  <c r="H87" i="9"/>
  <c r="G87" i="9"/>
  <c r="F87" i="9"/>
  <c r="E87" i="9"/>
  <c r="B87" i="9"/>
  <c r="H86" i="9"/>
  <c r="E86" i="9" s="1"/>
  <c r="B86" i="9" s="1"/>
  <c r="G86" i="9"/>
  <c r="F86" i="9"/>
  <c r="H85" i="9"/>
  <c r="G85" i="9"/>
  <c r="E85" i="9" s="1"/>
  <c r="B85" i="9" s="1"/>
  <c r="F85" i="9"/>
  <c r="H84" i="9"/>
  <c r="G84" i="9"/>
  <c r="F84" i="9"/>
  <c r="E84" i="9"/>
  <c r="B84" i="9"/>
  <c r="H83" i="9"/>
  <c r="G83" i="9"/>
  <c r="F83" i="9"/>
  <c r="H82" i="9"/>
  <c r="G82" i="9"/>
  <c r="F82" i="9"/>
  <c r="E82" i="9"/>
  <c r="B82" i="9" s="1"/>
  <c r="H81" i="9"/>
  <c r="G81" i="9"/>
  <c r="F81" i="9"/>
  <c r="E81" i="9"/>
  <c r="B81" i="9"/>
  <c r="H80" i="9"/>
  <c r="G80" i="9"/>
  <c r="E80" i="9" s="1"/>
  <c r="B80" i="9" s="1"/>
  <c r="F80" i="9"/>
  <c r="H79" i="9"/>
  <c r="G79" i="9"/>
  <c r="F79" i="9"/>
  <c r="E79" i="9"/>
  <c r="B79" i="9"/>
  <c r="H78" i="9"/>
  <c r="E78" i="9" s="1"/>
  <c r="B78" i="9" s="1"/>
  <c r="G78" i="9"/>
  <c r="F78" i="9"/>
  <c r="H77" i="9"/>
  <c r="G77" i="9"/>
  <c r="E77" i="9" s="1"/>
  <c r="B77" i="9" s="1"/>
  <c r="F77" i="9"/>
  <c r="H76" i="9"/>
  <c r="G76" i="9"/>
  <c r="F76" i="9"/>
  <c r="E76" i="9"/>
  <c r="B76" i="9"/>
  <c r="H75" i="9"/>
  <c r="G75" i="9"/>
  <c r="F75" i="9"/>
  <c r="H74" i="9"/>
  <c r="G74" i="9"/>
  <c r="F74" i="9"/>
  <c r="E74" i="9"/>
  <c r="B74" i="9" s="1"/>
  <c r="H73" i="9"/>
  <c r="G73" i="9"/>
  <c r="F73" i="9"/>
  <c r="E73" i="9"/>
  <c r="B73" i="9"/>
  <c r="H72" i="9"/>
  <c r="G72" i="9"/>
  <c r="E72" i="9" s="1"/>
  <c r="B72" i="9" s="1"/>
  <c r="F72" i="9"/>
  <c r="H71" i="9"/>
  <c r="G71" i="9"/>
  <c r="F71" i="9"/>
  <c r="E71" i="9"/>
  <c r="B71" i="9"/>
  <c r="H70" i="9"/>
  <c r="E70" i="9" s="1"/>
  <c r="B70" i="9" s="1"/>
  <c r="G70" i="9"/>
  <c r="F70" i="9"/>
  <c r="H69" i="9"/>
  <c r="G69" i="9"/>
  <c r="E69" i="9" s="1"/>
  <c r="B69" i="9" s="1"/>
  <c r="F69" i="9"/>
  <c r="H68" i="9"/>
  <c r="G68" i="9"/>
  <c r="F68" i="9"/>
  <c r="E68" i="9"/>
  <c r="B68" i="9"/>
  <c r="H67" i="9"/>
  <c r="G67" i="9"/>
  <c r="E67" i="9" s="1"/>
  <c r="B67" i="9" s="1"/>
  <c r="F67" i="9"/>
  <c r="H66" i="9"/>
  <c r="G66" i="9"/>
  <c r="F66" i="9"/>
  <c r="E66" i="9"/>
  <c r="B66" i="9" s="1"/>
  <c r="H65" i="9"/>
  <c r="G65" i="9"/>
  <c r="F65" i="9"/>
  <c r="E65" i="9"/>
  <c r="B65" i="9"/>
  <c r="H64" i="9"/>
  <c r="G64" i="9"/>
  <c r="E64" i="9" s="1"/>
  <c r="B64" i="9" s="1"/>
  <c r="F64" i="9"/>
  <c r="H63" i="9"/>
  <c r="G63" i="9"/>
  <c r="F63" i="9"/>
  <c r="E63" i="9"/>
  <c r="B63" i="9"/>
  <c r="H62" i="9"/>
  <c r="G62" i="9"/>
  <c r="E62" i="9" s="1"/>
  <c r="B62" i="9" s="1"/>
  <c r="F62" i="9"/>
  <c r="H61" i="9"/>
  <c r="G61" i="9"/>
  <c r="E61" i="9" s="1"/>
  <c r="F61" i="9"/>
  <c r="H60" i="9"/>
  <c r="G60" i="9"/>
  <c r="F60" i="9"/>
  <c r="E60" i="9"/>
  <c r="B60" i="9"/>
  <c r="H59" i="9"/>
  <c r="G59" i="9"/>
  <c r="F59" i="9"/>
  <c r="H58" i="9"/>
  <c r="G58" i="9"/>
  <c r="F58" i="9"/>
  <c r="E58" i="9"/>
  <c r="B58" i="9" s="1"/>
  <c r="H57" i="9"/>
  <c r="G57" i="9"/>
  <c r="F57" i="9"/>
  <c r="E57" i="9"/>
  <c r="B57" i="9"/>
  <c r="H56" i="9"/>
  <c r="G56" i="9"/>
  <c r="E56" i="9" s="1"/>
  <c r="B56" i="9" s="1"/>
  <c r="F56" i="9"/>
  <c r="H55" i="9"/>
  <c r="G55" i="9"/>
  <c r="F55" i="9"/>
  <c r="E55" i="9"/>
  <c r="B55" i="9"/>
  <c r="H54" i="9"/>
  <c r="E54" i="9" s="1"/>
  <c r="B54" i="9" s="1"/>
  <c r="G54" i="9"/>
  <c r="F54" i="9"/>
  <c r="H53" i="9"/>
  <c r="G53" i="9"/>
  <c r="E53" i="9" s="1"/>
  <c r="B53" i="9" s="1"/>
  <c r="F53" i="9"/>
  <c r="H52" i="9"/>
  <c r="G52" i="9"/>
  <c r="F52" i="9"/>
  <c r="E52" i="9"/>
  <c r="B52" i="9"/>
  <c r="H51" i="9"/>
  <c r="G51" i="9"/>
  <c r="E51" i="9" s="1"/>
  <c r="B51" i="9" s="1"/>
  <c r="F51" i="9"/>
  <c r="H50" i="9"/>
  <c r="G50" i="9"/>
  <c r="F50" i="9"/>
  <c r="E50" i="9"/>
  <c r="B50" i="9" s="1"/>
  <c r="H49" i="9"/>
  <c r="G49" i="9"/>
  <c r="F49" i="9"/>
  <c r="E49" i="9"/>
  <c r="B49" i="9"/>
  <c r="H48" i="9"/>
  <c r="G48" i="9"/>
  <c r="E48" i="9" s="1"/>
  <c r="B48" i="9" s="1"/>
  <c r="F48" i="9"/>
  <c r="H47" i="9"/>
  <c r="G47" i="9"/>
  <c r="F47" i="9"/>
  <c r="E47" i="9"/>
  <c r="B47" i="9"/>
  <c r="H46" i="9"/>
  <c r="E46" i="9" s="1"/>
  <c r="B46" i="9" s="1"/>
  <c r="G46" i="9"/>
  <c r="F46" i="9"/>
  <c r="H45" i="9"/>
  <c r="G45" i="9"/>
  <c r="E45" i="9" s="1"/>
  <c r="F45" i="9"/>
  <c r="H44" i="9"/>
  <c r="G44" i="9"/>
  <c r="E44" i="9" s="1"/>
  <c r="B44" i="9" s="1"/>
  <c r="F44" i="9"/>
  <c r="H43" i="9"/>
  <c r="G43" i="9"/>
  <c r="F43" i="9"/>
  <c r="H42" i="9"/>
  <c r="G42" i="9"/>
  <c r="F42" i="9"/>
  <c r="E42" i="9"/>
  <c r="B42" i="9" s="1"/>
  <c r="H41" i="9"/>
  <c r="G41" i="9"/>
  <c r="E41" i="9" s="1"/>
  <c r="B41" i="9" s="1"/>
  <c r="F41" i="9"/>
  <c r="H40" i="9"/>
  <c r="G40" i="9"/>
  <c r="E40" i="9" s="1"/>
  <c r="B40" i="9" s="1"/>
  <c r="F40" i="9"/>
  <c r="H39" i="9"/>
  <c r="G39" i="9"/>
  <c r="E39" i="9" s="1"/>
  <c r="B39" i="9" s="1"/>
  <c r="F39" i="9"/>
  <c r="H38" i="9"/>
  <c r="E38" i="9" s="1"/>
  <c r="B38" i="9" s="1"/>
  <c r="G38" i="9"/>
  <c r="F38" i="9"/>
  <c r="H37" i="9"/>
  <c r="G37" i="9"/>
  <c r="F37" i="9"/>
  <c r="H36" i="9"/>
  <c r="G36" i="9"/>
  <c r="F36" i="9"/>
  <c r="E36" i="9"/>
  <c r="B36" i="9"/>
  <c r="H35" i="9"/>
  <c r="G35" i="9"/>
  <c r="F35" i="9"/>
  <c r="H34" i="9"/>
  <c r="G34" i="9"/>
  <c r="F34" i="9"/>
  <c r="E34" i="9"/>
  <c r="B34" i="9" s="1"/>
  <c r="H33" i="9"/>
  <c r="G33" i="9"/>
  <c r="E33" i="9" s="1"/>
  <c r="B33" i="9" s="1"/>
  <c r="F33" i="9"/>
  <c r="H32" i="9"/>
  <c r="G32" i="9"/>
  <c r="E32" i="9" s="1"/>
  <c r="B32" i="9" s="1"/>
  <c r="F32" i="9"/>
  <c r="H31" i="9"/>
  <c r="G31" i="9"/>
  <c r="F31" i="9"/>
  <c r="E31" i="9"/>
  <c r="B31" i="9"/>
  <c r="H30" i="9"/>
  <c r="G30" i="9"/>
  <c r="F30" i="9"/>
  <c r="H29" i="9"/>
  <c r="G29" i="9"/>
  <c r="E29" i="9" s="1"/>
  <c r="B29" i="9" s="1"/>
  <c r="F29" i="9"/>
  <c r="H28" i="9"/>
  <c r="G28" i="9"/>
  <c r="F28" i="9"/>
  <c r="E28" i="9"/>
  <c r="B28" i="9"/>
  <c r="H27" i="9"/>
  <c r="G27" i="9"/>
  <c r="F27" i="9"/>
  <c r="H26" i="9"/>
  <c r="G26" i="9"/>
  <c r="F26" i="9"/>
  <c r="H25" i="9"/>
  <c r="G25" i="9"/>
  <c r="F25" i="9"/>
  <c r="E25" i="9"/>
  <c r="B25" i="9" s="1"/>
  <c r="H24" i="9"/>
  <c r="G24" i="9"/>
  <c r="E24" i="9" s="1"/>
  <c r="B24" i="9" s="1"/>
  <c r="F24" i="9"/>
  <c r="H23" i="9"/>
  <c r="G23" i="9"/>
  <c r="F23" i="9"/>
  <c r="E23" i="9"/>
  <c r="B23" i="9"/>
  <c r="H22" i="9"/>
  <c r="G22" i="9"/>
  <c r="F22" i="9"/>
  <c r="H21" i="9"/>
  <c r="G21" i="9"/>
  <c r="E21" i="9" s="1"/>
  <c r="F21" i="9"/>
  <c r="F20" i="9"/>
  <c r="F4" i="9"/>
  <c r="O3" i="9"/>
  <c r="G274" i="9" s="1"/>
  <c r="I3" i="9"/>
  <c r="H3" i="9"/>
  <c r="G3" i="9"/>
  <c r="D101" i="8"/>
  <c r="I36" i="3" s="1"/>
  <c r="D95" i="8"/>
  <c r="D90" i="8"/>
  <c r="C1565" i="1" s="1"/>
  <c r="H1565" i="1" s="1"/>
  <c r="D85" i="8"/>
  <c r="D80" i="8"/>
  <c r="D75" i="8"/>
  <c r="D70" i="8"/>
  <c r="D65" i="8"/>
  <c r="C1540" i="1" s="1"/>
  <c r="H1540" i="1" s="1"/>
  <c r="D60" i="8"/>
  <c r="C1535" i="1" s="1"/>
  <c r="H1535" i="1" s="1"/>
  <c r="D55" i="8"/>
  <c r="C1530" i="1" s="1"/>
  <c r="H1530" i="1" s="1"/>
  <c r="D50" i="8"/>
  <c r="D44" i="8"/>
  <c r="D36" i="8"/>
  <c r="D26" i="8"/>
  <c r="D24" i="8" s="1"/>
  <c r="C1499" i="1" s="1"/>
  <c r="H1499" i="1" s="1"/>
  <c r="D18" i="8"/>
  <c r="D8" i="8"/>
  <c r="D6" i="8" s="1"/>
  <c r="C1481" i="1" s="1"/>
  <c r="H1481" i="1" s="1"/>
  <c r="E44" i="7"/>
  <c r="D44" i="7"/>
  <c r="E39" i="7"/>
  <c r="E38" i="7" s="1"/>
  <c r="D39" i="7"/>
  <c r="D38" i="7" s="1"/>
  <c r="H31" i="3" s="1"/>
  <c r="E30" i="7"/>
  <c r="D30" i="7"/>
  <c r="E23" i="7"/>
  <c r="D23" i="7"/>
  <c r="E22" i="7"/>
  <c r="D22" i="7"/>
  <c r="H30" i="3" s="1"/>
  <c r="E7" i="7"/>
  <c r="E6" i="7" s="1"/>
  <c r="E5" i="7" s="1"/>
  <c r="D1436" i="1"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409" i="1" s="1"/>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20" i="4" s="1"/>
  <c r="E418" i="4"/>
  <c r="D413" i="1" s="1"/>
  <c r="D418" i="4"/>
  <c r="F418" i="4" s="1"/>
  <c r="E417" i="4"/>
  <c r="D412" i="1" s="1"/>
  <c r="D417" i="4"/>
  <c r="E416" i="4"/>
  <c r="D411" i="1" s="1"/>
  <c r="D416" i="4"/>
  <c r="C411" i="1"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E196" i="4" s="1"/>
  <c r="D210" i="4"/>
  <c r="C206" i="1" s="1"/>
  <c r="H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C165" i="1" s="1"/>
  <c r="H165" i="1" s="1"/>
  <c r="F168" i="4"/>
  <c r="F167" i="4"/>
  <c r="F166" i="4"/>
  <c r="F165" i="4"/>
  <c r="E164" i="4"/>
  <c r="D164" i="4"/>
  <c r="F164" i="4" s="1"/>
  <c r="E163" i="4"/>
  <c r="F162" i="4"/>
  <c r="F161" i="4"/>
  <c r="F160" i="4"/>
  <c r="E159" i="4"/>
  <c r="E152" i="4" s="1"/>
  <c r="D159" i="4"/>
  <c r="F158" i="4"/>
  <c r="F157" i="4"/>
  <c r="F156" i="4"/>
  <c r="F155" i="4"/>
  <c r="F154" i="4"/>
  <c r="E153" i="4"/>
  <c r="D153" i="4"/>
  <c r="C149" i="1" s="1"/>
  <c r="H149" i="1" s="1"/>
  <c r="F150" i="4"/>
  <c r="F149" i="4"/>
  <c r="F148" i="4"/>
  <c r="F147" i="4"/>
  <c r="F146" i="4"/>
  <c r="F145" i="4"/>
  <c r="F144" i="4"/>
  <c r="F143" i="4"/>
  <c r="F142" i="4"/>
  <c r="F141" i="4"/>
  <c r="E140" i="4"/>
  <c r="D140" i="4"/>
  <c r="E139" i="4"/>
  <c r="F138" i="4"/>
  <c r="F137" i="4"/>
  <c r="F136" i="4"/>
  <c r="F135" i="4"/>
  <c r="E134" i="4"/>
  <c r="D134" i="4"/>
  <c r="C130" i="1" s="1"/>
  <c r="H130" i="1" s="1"/>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C73" i="1"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D1476" i="1"/>
  <c r="C1476" i="1"/>
  <c r="J1476" i="1" s="1"/>
  <c r="D1475" i="1"/>
  <c r="C1475" i="1"/>
  <c r="H1475" i="1" s="1"/>
  <c r="D1474" i="1"/>
  <c r="C1474" i="1"/>
  <c r="J1474" i="1" s="1"/>
  <c r="D1473" i="1"/>
  <c r="C1473" i="1"/>
  <c r="D1472" i="1"/>
  <c r="C1472" i="1"/>
  <c r="J1472" i="1" s="1"/>
  <c r="D1471" i="1"/>
  <c r="C1471" i="1"/>
  <c r="J1471" i="1" s="1"/>
  <c r="D1470" i="1"/>
  <c r="C1470" i="1"/>
  <c r="H1470" i="1" s="1"/>
  <c r="D1469" i="1"/>
  <c r="C1469" i="1"/>
  <c r="D1468" i="1"/>
  <c r="C1468" i="1"/>
  <c r="J1468" i="1" s="1"/>
  <c r="D1467" i="1"/>
  <c r="C1467" i="1"/>
  <c r="J1467" i="1" s="1"/>
  <c r="D1466" i="1"/>
  <c r="C1466" i="1"/>
  <c r="J1466" i="1" s="1"/>
  <c r="D1465" i="1"/>
  <c r="C1465" i="1"/>
  <c r="D1464" i="1"/>
  <c r="C1464" i="1"/>
  <c r="J1464" i="1" s="1"/>
  <c r="D1463" i="1"/>
  <c r="C1463" i="1"/>
  <c r="J1463" i="1" s="1"/>
  <c r="D1462" i="1"/>
  <c r="C1462" i="1"/>
  <c r="J1462" i="1" s="1"/>
  <c r="D1461" i="1"/>
  <c r="C1461" i="1"/>
  <c r="D1460" i="1"/>
  <c r="C1460" i="1"/>
  <c r="J1460" i="1" s="1"/>
  <c r="D1459" i="1"/>
  <c r="C1459" i="1"/>
  <c r="J1459" i="1" s="1"/>
  <c r="D1458" i="1"/>
  <c r="C1458" i="1"/>
  <c r="J1458" i="1" s="1"/>
  <c r="D1457" i="1"/>
  <c r="C1457" i="1"/>
  <c r="D1456" i="1"/>
  <c r="C1456" i="1"/>
  <c r="J1456" i="1" s="1"/>
  <c r="D1455" i="1"/>
  <c r="C1455" i="1"/>
  <c r="J1455" i="1" s="1"/>
  <c r="D1454" i="1"/>
  <c r="C1454" i="1"/>
  <c r="H1454" i="1" s="1"/>
  <c r="D1453" i="1"/>
  <c r="D1452" i="1"/>
  <c r="C1452" i="1"/>
  <c r="J1452" i="1" s="1"/>
  <c r="D1451" i="1"/>
  <c r="C1451" i="1"/>
  <c r="J1451" i="1" s="1"/>
  <c r="D1450" i="1"/>
  <c r="C1450" i="1"/>
  <c r="J1450" i="1" s="1"/>
  <c r="D1449" i="1"/>
  <c r="C1449" i="1"/>
  <c r="D1448" i="1"/>
  <c r="C1448" i="1"/>
  <c r="J1448" i="1" s="1"/>
  <c r="D1447" i="1"/>
  <c r="C1447" i="1"/>
  <c r="J1447" i="1" s="1"/>
  <c r="D1446" i="1"/>
  <c r="C1446" i="1"/>
  <c r="J1446" i="1" s="1"/>
  <c r="D1445" i="1"/>
  <c r="C1445" i="1"/>
  <c r="D1444" i="1"/>
  <c r="C1444" i="1"/>
  <c r="J1444" i="1" s="1"/>
  <c r="D1443" i="1"/>
  <c r="C1443" i="1"/>
  <c r="J1443" i="1" s="1"/>
  <c r="D1442" i="1"/>
  <c r="C1442" i="1"/>
  <c r="J1442" i="1" s="1"/>
  <c r="D1441" i="1"/>
  <c r="C1441" i="1"/>
  <c r="D1440" i="1"/>
  <c r="C1440" i="1"/>
  <c r="J1440" i="1" s="1"/>
  <c r="D1439" i="1"/>
  <c r="C1439" i="1"/>
  <c r="J1439" i="1" s="1"/>
  <c r="D1438" i="1"/>
  <c r="C1438" i="1"/>
  <c r="H1438" i="1" s="1"/>
  <c r="D1437" i="1"/>
  <c r="C1437" i="1"/>
  <c r="D1434" i="1"/>
  <c r="C1434" i="1"/>
  <c r="H1434" i="1" s="1"/>
  <c r="D1433" i="1"/>
  <c r="C1433" i="1"/>
  <c r="D1432" i="1"/>
  <c r="C1432" i="1"/>
  <c r="D1431" i="1"/>
  <c r="C1431" i="1"/>
  <c r="D1430" i="1"/>
  <c r="C1430" i="1"/>
  <c r="H1430" i="1" s="1"/>
  <c r="D1429" i="1"/>
  <c r="C1429" i="1"/>
  <c r="D1428" i="1"/>
  <c r="C1428" i="1"/>
  <c r="D1427" i="1"/>
  <c r="C1427" i="1"/>
  <c r="D1426" i="1"/>
  <c r="C1426" i="1"/>
  <c r="H1426" i="1" s="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7" i="1"/>
  <c r="C1407" i="1"/>
  <c r="D1406" i="1"/>
  <c r="C1406" i="1"/>
  <c r="D1405" i="1"/>
  <c r="C1405" i="1"/>
  <c r="D1404" i="1"/>
  <c r="C1404" i="1"/>
  <c r="H1404" i="1" s="1"/>
  <c r="D1403" i="1"/>
  <c r="C1403" i="1"/>
  <c r="D1402" i="1"/>
  <c r="C1402" i="1"/>
  <c r="D1401" i="1"/>
  <c r="C1401" i="1"/>
  <c r="D1400" i="1"/>
  <c r="C1400" i="1"/>
  <c r="H1400" i="1" s="1"/>
  <c r="D1399" i="1"/>
  <c r="C1399" i="1"/>
  <c r="D1398" i="1"/>
  <c r="C1398" i="1"/>
  <c r="D1397" i="1"/>
  <c r="C1397" i="1"/>
  <c r="D1396" i="1"/>
  <c r="C1396" i="1"/>
  <c r="H1396" i="1" s="1"/>
  <c r="D1395" i="1"/>
  <c r="C1395" i="1"/>
  <c r="D1394" i="1"/>
  <c r="C1394" i="1"/>
  <c r="D1393" i="1"/>
  <c r="C1393" i="1"/>
  <c r="D1392" i="1"/>
  <c r="C1392" i="1"/>
  <c r="H1392" i="1" s="1"/>
  <c r="D1391" i="1"/>
  <c r="C1391" i="1"/>
  <c r="D1390" i="1"/>
  <c r="C1390" i="1"/>
  <c r="D1389" i="1"/>
  <c r="C1389" i="1"/>
  <c r="D1388" i="1"/>
  <c r="C1388" i="1"/>
  <c r="H1388" i="1" s="1"/>
  <c r="D1387" i="1"/>
  <c r="C1387" i="1"/>
  <c r="D1386" i="1"/>
  <c r="C1386" i="1"/>
  <c r="D1385" i="1"/>
  <c r="C1385" i="1"/>
  <c r="D1384" i="1"/>
  <c r="C1384" i="1"/>
  <c r="H1384" i="1" s="1"/>
  <c r="D1383" i="1"/>
  <c r="D1382" i="1"/>
  <c r="C1382" i="1"/>
  <c r="D1381" i="1"/>
  <c r="C1381" i="1"/>
  <c r="D1380" i="1"/>
  <c r="C1380" i="1"/>
  <c r="H1380" i="1" s="1"/>
  <c r="D1379" i="1"/>
  <c r="C1379" i="1"/>
  <c r="D1378" i="1"/>
  <c r="C1378" i="1"/>
  <c r="D1377" i="1"/>
  <c r="C1377" i="1"/>
  <c r="D1376" i="1"/>
  <c r="C1376" i="1"/>
  <c r="H1376" i="1" s="1"/>
  <c r="D1375" i="1"/>
  <c r="C1375" i="1"/>
  <c r="D1374" i="1"/>
  <c r="C1374" i="1"/>
  <c r="D1373" i="1"/>
  <c r="C1373" i="1"/>
  <c r="D1372" i="1"/>
  <c r="C1372" i="1"/>
  <c r="H1372" i="1" s="1"/>
  <c r="D1371" i="1"/>
  <c r="C1371" i="1"/>
  <c r="D1370" i="1"/>
  <c r="C1370" i="1"/>
  <c r="D1369" i="1"/>
  <c r="C1369" i="1"/>
  <c r="D1368" i="1"/>
  <c r="C1368" i="1"/>
  <c r="H1368" i="1" s="1"/>
  <c r="D1367" i="1"/>
  <c r="C1367" i="1"/>
  <c r="D1366" i="1"/>
  <c r="C1366" i="1"/>
  <c r="D1365" i="1"/>
  <c r="C1365" i="1"/>
  <c r="D1364" i="1"/>
  <c r="C1364" i="1"/>
  <c r="H1364" i="1" s="1"/>
  <c r="D1363" i="1"/>
  <c r="C1363" i="1"/>
  <c r="D1362" i="1"/>
  <c r="C1362" i="1"/>
  <c r="D1361" i="1"/>
  <c r="C1361" i="1"/>
  <c r="D1360" i="1"/>
  <c r="C1360" i="1"/>
  <c r="H1360" i="1" s="1"/>
  <c r="D1359" i="1"/>
  <c r="C1359" i="1"/>
  <c r="D1358" i="1"/>
  <c r="C1358" i="1"/>
  <c r="D1357" i="1"/>
  <c r="C1357" i="1"/>
  <c r="D1356" i="1"/>
  <c r="C1356" i="1"/>
  <c r="H1356" i="1" s="1"/>
  <c r="D1355" i="1"/>
  <c r="C1355" i="1"/>
  <c r="D1354" i="1"/>
  <c r="C1354" i="1"/>
  <c r="D1353" i="1"/>
  <c r="C1353" i="1"/>
  <c r="D1352" i="1"/>
  <c r="C1352" i="1"/>
  <c r="H1352" i="1" s="1"/>
  <c r="D1351" i="1"/>
  <c r="C1351" i="1"/>
  <c r="D1350" i="1"/>
  <c r="C1350" i="1"/>
  <c r="D1349" i="1"/>
  <c r="C1349" i="1"/>
  <c r="D1348" i="1"/>
  <c r="C1348" i="1"/>
  <c r="H1348" i="1" s="1"/>
  <c r="D1347" i="1"/>
  <c r="C1347" i="1"/>
  <c r="D1346" i="1"/>
  <c r="C1346" i="1"/>
  <c r="D1345" i="1"/>
  <c r="C1345" i="1"/>
  <c r="D1344" i="1"/>
  <c r="C1344" i="1"/>
  <c r="H1344" i="1" s="1"/>
  <c r="D1343" i="1"/>
  <c r="C1343" i="1"/>
  <c r="D1342" i="1"/>
  <c r="C1342" i="1"/>
  <c r="D1341" i="1"/>
  <c r="C1341" i="1"/>
  <c r="D1340" i="1"/>
  <c r="C1340" i="1"/>
  <c r="H1340" i="1" s="1"/>
  <c r="D1339" i="1"/>
  <c r="C1339" i="1"/>
  <c r="D1338" i="1"/>
  <c r="C1338" i="1"/>
  <c r="D1337" i="1"/>
  <c r="C1337" i="1"/>
  <c r="D1336" i="1"/>
  <c r="C1336" i="1"/>
  <c r="H1336" i="1" s="1"/>
  <c r="D1335" i="1"/>
  <c r="C1335" i="1"/>
  <c r="D1334" i="1"/>
  <c r="C1334" i="1"/>
  <c r="D1333" i="1"/>
  <c r="C1333" i="1"/>
  <c r="D1332" i="1"/>
  <c r="C1332" i="1"/>
  <c r="H1332" i="1" s="1"/>
  <c r="D1331" i="1"/>
  <c r="C1331" i="1"/>
  <c r="D1330" i="1"/>
  <c r="C1330" i="1"/>
  <c r="D1329" i="1"/>
  <c r="D1328" i="1"/>
  <c r="C1328" i="1"/>
  <c r="H1328" i="1" s="1"/>
  <c r="D1327" i="1"/>
  <c r="C1327" i="1"/>
  <c r="D1326" i="1"/>
  <c r="C1326" i="1"/>
  <c r="D1325" i="1"/>
  <c r="C1325" i="1"/>
  <c r="D1324" i="1"/>
  <c r="C1324" i="1"/>
  <c r="H1324" i="1" s="1"/>
  <c r="D1323" i="1"/>
  <c r="C1323" i="1"/>
  <c r="D1322" i="1"/>
  <c r="C1322" i="1"/>
  <c r="D1321" i="1"/>
  <c r="C1321" i="1"/>
  <c r="D1320" i="1"/>
  <c r="C1320" i="1"/>
  <c r="H1320" i="1" s="1"/>
  <c r="D1319" i="1"/>
  <c r="C1319" i="1"/>
  <c r="D1318" i="1"/>
  <c r="C1318" i="1"/>
  <c r="D1317" i="1"/>
  <c r="C1317" i="1"/>
  <c r="D1316" i="1"/>
  <c r="C1316" i="1"/>
  <c r="H1316" i="1" s="1"/>
  <c r="D1315" i="1"/>
  <c r="C1315" i="1"/>
  <c r="D1314" i="1"/>
  <c r="C1314" i="1"/>
  <c r="D1313" i="1"/>
  <c r="C1313" i="1"/>
  <c r="D1312" i="1"/>
  <c r="C1312" i="1"/>
  <c r="H1312" i="1" s="1"/>
  <c r="D1311" i="1"/>
  <c r="C1311" i="1"/>
  <c r="D1310" i="1"/>
  <c r="C1310" i="1"/>
  <c r="D1309" i="1"/>
  <c r="C1309" i="1"/>
  <c r="D1308" i="1"/>
  <c r="C1308" i="1"/>
  <c r="H1308" i="1" s="1"/>
  <c r="D1307" i="1"/>
  <c r="C1307" i="1"/>
  <c r="D1306" i="1"/>
  <c r="C1306" i="1"/>
  <c r="H1306" i="1" s="1"/>
  <c r="D1305" i="1"/>
  <c r="C1305" i="1"/>
  <c r="H1305" i="1" s="1"/>
  <c r="D1304" i="1"/>
  <c r="C1304" i="1"/>
  <c r="H1304" i="1" s="1"/>
  <c r="D1303" i="1"/>
  <c r="C1303" i="1"/>
  <c r="D1302" i="1"/>
  <c r="C1302" i="1"/>
  <c r="H1302" i="1" s="1"/>
  <c r="D1301" i="1"/>
  <c r="C1301" i="1"/>
  <c r="H1301" i="1" s="1"/>
  <c r="D1300" i="1"/>
  <c r="C1300" i="1"/>
  <c r="H1300" i="1" s="1"/>
  <c r="D1299" i="1"/>
  <c r="D1298" i="1"/>
  <c r="C1298" i="1"/>
  <c r="D1297" i="1"/>
  <c r="C1297" i="1"/>
  <c r="H1297" i="1" s="1"/>
  <c r="D1296" i="1"/>
  <c r="C1296" i="1"/>
  <c r="H1296" i="1" s="1"/>
  <c r="D1295" i="1"/>
  <c r="C1295" i="1"/>
  <c r="D1294" i="1"/>
  <c r="C1294" i="1"/>
  <c r="D1293" i="1"/>
  <c r="C1293" i="1"/>
  <c r="H1293" i="1" s="1"/>
  <c r="D1292" i="1"/>
  <c r="C1292" i="1"/>
  <c r="H1292" i="1" s="1"/>
  <c r="D1291" i="1"/>
  <c r="C1291" i="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D1282" i="1"/>
  <c r="C1282" i="1"/>
  <c r="H1282" i="1" s="1"/>
  <c r="D1281" i="1"/>
  <c r="C1281" i="1"/>
  <c r="H1281" i="1" s="1"/>
  <c r="D1280" i="1"/>
  <c r="C1280" i="1"/>
  <c r="H1280" i="1" s="1"/>
  <c r="D1279" i="1"/>
  <c r="C1279" i="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D1270" i="1"/>
  <c r="C1270" i="1"/>
  <c r="H1270" i="1" s="1"/>
  <c r="D1269" i="1"/>
  <c r="C1269" i="1"/>
  <c r="H1269" i="1" s="1"/>
  <c r="D1268" i="1"/>
  <c r="C1268" i="1"/>
  <c r="H1268" i="1" s="1"/>
  <c r="D1267" i="1"/>
  <c r="C1267" i="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D1258" i="1"/>
  <c r="C1258" i="1"/>
  <c r="H1258" i="1" s="1"/>
  <c r="D1257" i="1"/>
  <c r="C1257" i="1"/>
  <c r="H1257" i="1" s="1"/>
  <c r="D1256" i="1"/>
  <c r="C1256" i="1"/>
  <c r="H1256" i="1" s="1"/>
  <c r="D1255" i="1"/>
  <c r="C1255" i="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D1238" i="1"/>
  <c r="C1238" i="1"/>
  <c r="H1238" i="1" s="1"/>
  <c r="D1237" i="1"/>
  <c r="C1237" i="1"/>
  <c r="H1237" i="1" s="1"/>
  <c r="D1235" i="1"/>
  <c r="D1234" i="1"/>
  <c r="C1234" i="1"/>
  <c r="H1234" i="1" s="1"/>
  <c r="D1233" i="1"/>
  <c r="C1233" i="1"/>
  <c r="H1233" i="1" s="1"/>
  <c r="D1232" i="1"/>
  <c r="C1232" i="1"/>
  <c r="H1232" i="1" s="1"/>
  <c r="D1231" i="1"/>
  <c r="C1231" i="1"/>
  <c r="D1230" i="1"/>
  <c r="C1230" i="1"/>
  <c r="H1230" i="1" s="1"/>
  <c r="D1229" i="1"/>
  <c r="C1229" i="1"/>
  <c r="H1229" i="1" s="1"/>
  <c r="D1228" i="1"/>
  <c r="C1228" i="1"/>
  <c r="H1228" i="1" s="1"/>
  <c r="D1226" i="1"/>
  <c r="C1226" i="1"/>
  <c r="H1226" i="1" s="1"/>
  <c r="D1225" i="1"/>
  <c r="C1225" i="1"/>
  <c r="H1225" i="1" s="1"/>
  <c r="D1224" i="1"/>
  <c r="C1224" i="1"/>
  <c r="H1224" i="1" s="1"/>
  <c r="D1223" i="1"/>
  <c r="C1223" i="1"/>
  <c r="D1221" i="1"/>
  <c r="C1221" i="1"/>
  <c r="H1221" i="1" s="1"/>
  <c r="D1220" i="1"/>
  <c r="C1220" i="1"/>
  <c r="H1220" i="1" s="1"/>
  <c r="D1219" i="1"/>
  <c r="C1219" i="1"/>
  <c r="D1218" i="1"/>
  <c r="C1218" i="1"/>
  <c r="D1217" i="1"/>
  <c r="C1217" i="1"/>
  <c r="C1216" i="1"/>
  <c r="D1213" i="1"/>
  <c r="C1213" i="1"/>
  <c r="D1212" i="1"/>
  <c r="C1212" i="1"/>
  <c r="H1212" i="1" s="1"/>
  <c r="D1211" i="1"/>
  <c r="C1211" i="1"/>
  <c r="D1210" i="1"/>
  <c r="C1210" i="1"/>
  <c r="D1209" i="1"/>
  <c r="C1209" i="1"/>
  <c r="D1208" i="1"/>
  <c r="C1208" i="1"/>
  <c r="H1208" i="1" s="1"/>
  <c r="D1207" i="1"/>
  <c r="C1207" i="1"/>
  <c r="D1206" i="1"/>
  <c r="C1206" i="1"/>
  <c r="D1205" i="1"/>
  <c r="C1205" i="1"/>
  <c r="D1204" i="1"/>
  <c r="C1204" i="1"/>
  <c r="H1204" i="1" s="1"/>
  <c r="D1203" i="1"/>
  <c r="C1203" i="1"/>
  <c r="D1202" i="1"/>
  <c r="C1202" i="1"/>
  <c r="D1201" i="1"/>
  <c r="C1201" i="1"/>
  <c r="D1200" i="1"/>
  <c r="C1200" i="1"/>
  <c r="H1200" i="1" s="1"/>
  <c r="D1199" i="1"/>
  <c r="C1199" i="1"/>
  <c r="D1198" i="1"/>
  <c r="C1198" i="1"/>
  <c r="D1197" i="1"/>
  <c r="C1197" i="1"/>
  <c r="D1196" i="1"/>
  <c r="C1196" i="1"/>
  <c r="H1196" i="1" s="1"/>
  <c r="D1195" i="1"/>
  <c r="C1195" i="1"/>
  <c r="D1194" i="1"/>
  <c r="C1194" i="1"/>
  <c r="D1193" i="1"/>
  <c r="C1193" i="1"/>
  <c r="D1192" i="1"/>
  <c r="C1192" i="1"/>
  <c r="H1192" i="1" s="1"/>
  <c r="D1191" i="1"/>
  <c r="C1191" i="1"/>
  <c r="D1190" i="1"/>
  <c r="C1190" i="1"/>
  <c r="D1189" i="1"/>
  <c r="C1189" i="1"/>
  <c r="D1188" i="1"/>
  <c r="C1188" i="1"/>
  <c r="H1188" i="1" s="1"/>
  <c r="D1187" i="1"/>
  <c r="C1187" i="1"/>
  <c r="D1186" i="1"/>
  <c r="C1186" i="1"/>
  <c r="D1185" i="1"/>
  <c r="C1185" i="1"/>
  <c r="D1184" i="1"/>
  <c r="C1184" i="1"/>
  <c r="H1184" i="1" s="1"/>
  <c r="D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D1167" i="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D1151" i="1"/>
  <c r="C1151" i="1"/>
  <c r="D1150" i="1"/>
  <c r="C1150" i="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2" i="1"/>
  <c r="C1112" i="1"/>
  <c r="H1112" i="1" s="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H1064" i="1" s="1"/>
  <c r="D1063" i="1"/>
  <c r="C1063" i="1"/>
  <c r="D1062" i="1"/>
  <c r="C1062" i="1"/>
  <c r="H1062" i="1" s="1"/>
  <c r="D1061" i="1"/>
  <c r="C1061" i="1"/>
  <c r="D1060" i="1"/>
  <c r="C1060" i="1"/>
  <c r="H1060" i="1" s="1"/>
  <c r="D1059" i="1"/>
  <c r="C1059" i="1"/>
  <c r="D1058" i="1"/>
  <c r="C1058" i="1"/>
  <c r="H1058" i="1" s="1"/>
  <c r="D1057" i="1"/>
  <c r="C1057" i="1"/>
  <c r="D1056" i="1"/>
  <c r="C1056" i="1"/>
  <c r="H1056" i="1" s="1"/>
  <c r="D1055" i="1"/>
  <c r="C1055" i="1"/>
  <c r="D1054" i="1"/>
  <c r="C1054" i="1"/>
  <c r="H1054" i="1" s="1"/>
  <c r="D1053" i="1"/>
  <c r="C1053" i="1"/>
  <c r="D1052" i="1"/>
  <c r="C1052" i="1"/>
  <c r="H1052" i="1" s="1"/>
  <c r="D1051" i="1"/>
  <c r="C1051" i="1"/>
  <c r="D1050" i="1"/>
  <c r="C1050" i="1"/>
  <c r="H1050" i="1" s="1"/>
  <c r="D1049" i="1"/>
  <c r="C1049" i="1"/>
  <c r="D1048" i="1"/>
  <c r="C1048" i="1"/>
  <c r="H1048" i="1" s="1"/>
  <c r="D1047" i="1"/>
  <c r="D1045" i="1"/>
  <c r="C1045" i="1"/>
  <c r="D1044" i="1"/>
  <c r="C1044" i="1"/>
  <c r="H1044" i="1" s="1"/>
  <c r="D1043" i="1"/>
  <c r="C1043" i="1"/>
  <c r="D1042" i="1"/>
  <c r="C1042" i="1"/>
  <c r="H1042" i="1" s="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D1031" i="1"/>
  <c r="C1031" i="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D1004" i="1"/>
  <c r="C1004" i="1"/>
  <c r="D1003" i="1"/>
  <c r="C1003" i="1"/>
  <c r="D1002" i="1"/>
  <c r="C1002" i="1"/>
  <c r="D1001" i="1"/>
  <c r="C1001" i="1"/>
  <c r="D1000" i="1"/>
  <c r="C1000" i="1"/>
  <c r="D999" i="1"/>
  <c r="C999" i="1"/>
  <c r="D998" i="1"/>
  <c r="C998" i="1"/>
  <c r="H998" i="1" s="1"/>
  <c r="D997" i="1"/>
  <c r="C997" i="1"/>
  <c r="D996" i="1"/>
  <c r="C996" i="1"/>
  <c r="D995" i="1"/>
  <c r="C995" i="1"/>
  <c r="H995" i="1" s="1"/>
  <c r="D994" i="1"/>
  <c r="C994" i="1"/>
  <c r="H994" i="1" s="1"/>
  <c r="D993" i="1"/>
  <c r="C993" i="1"/>
  <c r="D992" i="1"/>
  <c r="C992" i="1"/>
  <c r="H992" i="1" s="1"/>
  <c r="D991" i="1"/>
  <c r="C991" i="1"/>
  <c r="D989" i="1"/>
  <c r="C989" i="1"/>
  <c r="D988" i="1"/>
  <c r="C988" i="1"/>
  <c r="H988" i="1" s="1"/>
  <c r="D987" i="1"/>
  <c r="C987" i="1"/>
  <c r="H987" i="1" s="1"/>
  <c r="D986" i="1"/>
  <c r="C986" i="1"/>
  <c r="H986" i="1" s="1"/>
  <c r="D983" i="1"/>
  <c r="C983" i="1"/>
  <c r="H983" i="1" s="1"/>
  <c r="D982" i="1"/>
  <c r="C982" i="1"/>
  <c r="H982" i="1" s="1"/>
  <c r="D981" i="1"/>
  <c r="C981" i="1"/>
  <c r="D980" i="1"/>
  <c r="C980" i="1"/>
  <c r="H980" i="1" s="1"/>
  <c r="D979" i="1"/>
  <c r="C979" i="1"/>
  <c r="H979" i="1" s="1"/>
  <c r="D978" i="1"/>
  <c r="C978" i="1"/>
  <c r="H978" i="1" s="1"/>
  <c r="D977" i="1"/>
  <c r="C977" i="1"/>
  <c r="D976" i="1"/>
  <c r="C976" i="1"/>
  <c r="H976" i="1" s="1"/>
  <c r="D975" i="1"/>
  <c r="C975" i="1"/>
  <c r="H975" i="1" s="1"/>
  <c r="D974" i="1"/>
  <c r="C974" i="1"/>
  <c r="H974" i="1" s="1"/>
  <c r="D973" i="1"/>
  <c r="C973" i="1"/>
  <c r="D972" i="1"/>
  <c r="C972" i="1"/>
  <c r="H972" i="1" s="1"/>
  <c r="D971" i="1"/>
  <c r="C971" i="1"/>
  <c r="H971" i="1" s="1"/>
  <c r="D970" i="1"/>
  <c r="C970" i="1"/>
  <c r="H970" i="1" s="1"/>
  <c r="D969" i="1"/>
  <c r="C969" i="1"/>
  <c r="D968" i="1"/>
  <c r="C968" i="1"/>
  <c r="H968" i="1" s="1"/>
  <c r="D967" i="1"/>
  <c r="C967" i="1"/>
  <c r="H967" i="1" s="1"/>
  <c r="D966" i="1"/>
  <c r="C966" i="1"/>
  <c r="H966" i="1" s="1"/>
  <c r="D965" i="1"/>
  <c r="C965" i="1"/>
  <c r="D964" i="1"/>
  <c r="C964" i="1"/>
  <c r="H964" i="1" s="1"/>
  <c r="D963" i="1"/>
  <c r="C963" i="1"/>
  <c r="H963" i="1" s="1"/>
  <c r="D962" i="1"/>
  <c r="C962" i="1"/>
  <c r="H962" i="1" s="1"/>
  <c r="D961" i="1"/>
  <c r="C961" i="1"/>
  <c r="D960" i="1"/>
  <c r="C960" i="1"/>
  <c r="H960" i="1" s="1"/>
  <c r="D959" i="1"/>
  <c r="C959" i="1"/>
  <c r="H959" i="1" s="1"/>
  <c r="D958" i="1"/>
  <c r="C958" i="1"/>
  <c r="H958" i="1" s="1"/>
  <c r="D957" i="1"/>
  <c r="C957" i="1"/>
  <c r="D956" i="1"/>
  <c r="C956" i="1"/>
  <c r="H956" i="1" s="1"/>
  <c r="D955" i="1"/>
  <c r="C955" i="1"/>
  <c r="H955" i="1" s="1"/>
  <c r="D954" i="1"/>
  <c r="C954" i="1"/>
  <c r="H954" i="1" s="1"/>
  <c r="D953" i="1"/>
  <c r="C953" i="1"/>
  <c r="D952" i="1"/>
  <c r="C952" i="1"/>
  <c r="H952" i="1" s="1"/>
  <c r="D951" i="1"/>
  <c r="C951" i="1"/>
  <c r="H951" i="1" s="1"/>
  <c r="D950" i="1"/>
  <c r="C950" i="1"/>
  <c r="H950" i="1" s="1"/>
  <c r="D949" i="1"/>
  <c r="C949" i="1"/>
  <c r="D948" i="1"/>
  <c r="C948" i="1"/>
  <c r="H948" i="1" s="1"/>
  <c r="D947" i="1"/>
  <c r="C947" i="1"/>
  <c r="H947" i="1" s="1"/>
  <c r="D946" i="1"/>
  <c r="C946" i="1"/>
  <c r="H946" i="1" s="1"/>
  <c r="D945" i="1"/>
  <c r="C945" i="1"/>
  <c r="D944" i="1"/>
  <c r="C944" i="1"/>
  <c r="H944" i="1" s="1"/>
  <c r="D943" i="1"/>
  <c r="C943" i="1"/>
  <c r="H943" i="1" s="1"/>
  <c r="D942" i="1"/>
  <c r="C942" i="1"/>
  <c r="H942" i="1" s="1"/>
  <c r="D941" i="1"/>
  <c r="C941" i="1"/>
  <c r="D940" i="1"/>
  <c r="C940" i="1"/>
  <c r="H940" i="1" s="1"/>
  <c r="D939" i="1"/>
  <c r="C939" i="1"/>
  <c r="H939" i="1" s="1"/>
  <c r="D938" i="1"/>
  <c r="C938" i="1"/>
  <c r="H938" i="1" s="1"/>
  <c r="D937" i="1"/>
  <c r="C937" i="1"/>
  <c r="D936" i="1"/>
  <c r="C936" i="1"/>
  <c r="H936" i="1" s="1"/>
  <c r="D935" i="1"/>
  <c r="C935" i="1"/>
  <c r="H935" i="1" s="1"/>
  <c r="D934" i="1"/>
  <c r="C934" i="1"/>
  <c r="H934" i="1" s="1"/>
  <c r="D933" i="1"/>
  <c r="C933" i="1"/>
  <c r="D932" i="1"/>
  <c r="C932" i="1"/>
  <c r="H932" i="1" s="1"/>
  <c r="D931" i="1"/>
  <c r="C931" i="1"/>
  <c r="H931" i="1" s="1"/>
  <c r="D930" i="1"/>
  <c r="C930" i="1"/>
  <c r="H930" i="1" s="1"/>
  <c r="D929" i="1"/>
  <c r="C929" i="1"/>
  <c r="D928" i="1"/>
  <c r="C928" i="1"/>
  <c r="H928" i="1" s="1"/>
  <c r="D927" i="1"/>
  <c r="C927" i="1"/>
  <c r="H927" i="1" s="1"/>
  <c r="D926" i="1"/>
  <c r="C926" i="1"/>
  <c r="H926" i="1" s="1"/>
  <c r="D925" i="1"/>
  <c r="C925" i="1"/>
  <c r="D924" i="1"/>
  <c r="C924" i="1"/>
  <c r="H924" i="1" s="1"/>
  <c r="D923" i="1"/>
  <c r="C923" i="1"/>
  <c r="H923" i="1" s="1"/>
  <c r="D922" i="1"/>
  <c r="C922" i="1"/>
  <c r="H922" i="1" s="1"/>
  <c r="D921" i="1"/>
  <c r="C921" i="1"/>
  <c r="D920" i="1"/>
  <c r="C920" i="1"/>
  <c r="H920" i="1" s="1"/>
  <c r="D919" i="1"/>
  <c r="C919" i="1"/>
  <c r="H919" i="1" s="1"/>
  <c r="D918" i="1"/>
  <c r="C918" i="1"/>
  <c r="H918" i="1" s="1"/>
  <c r="D917" i="1"/>
  <c r="C917" i="1"/>
  <c r="D916" i="1"/>
  <c r="C916" i="1"/>
  <c r="H916" i="1" s="1"/>
  <c r="D915" i="1"/>
  <c r="C915" i="1"/>
  <c r="H915" i="1" s="1"/>
  <c r="D914" i="1"/>
  <c r="C914" i="1"/>
  <c r="H914" i="1" s="1"/>
  <c r="D913" i="1"/>
  <c r="C913" i="1"/>
  <c r="D912" i="1"/>
  <c r="C912" i="1"/>
  <c r="H912" i="1" s="1"/>
  <c r="D911" i="1"/>
  <c r="C911" i="1"/>
  <c r="H911" i="1" s="1"/>
  <c r="D910" i="1"/>
  <c r="C910" i="1"/>
  <c r="H910" i="1" s="1"/>
  <c r="D909" i="1"/>
  <c r="C909" i="1"/>
  <c r="D908" i="1"/>
  <c r="C908" i="1"/>
  <c r="H908" i="1" s="1"/>
  <c r="D907" i="1"/>
  <c r="C907" i="1"/>
  <c r="H907" i="1" s="1"/>
  <c r="D906" i="1"/>
  <c r="C906" i="1"/>
  <c r="H906" i="1" s="1"/>
  <c r="D905" i="1"/>
  <c r="C905" i="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C413" i="1"/>
  <c r="C412" i="1"/>
  <c r="D406" i="1"/>
  <c r="C406" i="1"/>
  <c r="H406" i="1" s="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D75" i="1"/>
  <c r="C75" i="1"/>
  <c r="H75" i="1" s="1"/>
  <c r="D74" i="1"/>
  <c r="C74" i="1"/>
  <c r="D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217" i="1" l="1"/>
  <c r="H1002" i="1"/>
  <c r="F239" i="5"/>
  <c r="F19" i="5"/>
  <c r="H74" i="1"/>
  <c r="H73" i="1"/>
  <c r="H76" i="1"/>
  <c r="E26" i="9"/>
  <c r="B26" i="9" s="1"/>
  <c r="E283" i="9"/>
  <c r="B283" i="9" s="1"/>
  <c r="E284" i="9"/>
  <c r="B284" i="9" s="1"/>
  <c r="F214" i="9"/>
  <c r="B214" i="9" s="1"/>
  <c r="F250" i="5"/>
  <c r="E280" i="9"/>
  <c r="B280" i="9" s="1"/>
  <c r="H288" i="1"/>
  <c r="C1453" i="1"/>
  <c r="H413" i="1"/>
  <c r="H404" i="1"/>
  <c r="H405" i="1"/>
  <c r="E273" i="9"/>
  <c r="B273" i="9" s="1"/>
  <c r="H289" i="1"/>
  <c r="H412" i="1"/>
  <c r="H411" i="1"/>
  <c r="E643" i="4"/>
  <c r="D637" i="1" s="1"/>
  <c r="E37" i="9"/>
  <c r="B37" i="9" s="1"/>
  <c r="F216" i="9"/>
  <c r="B216" i="9" s="1"/>
  <c r="H649" i="1"/>
  <c r="E274" i="9"/>
  <c r="B274" i="9" s="1"/>
  <c r="E22" i="9"/>
  <c r="B22" i="9" s="1"/>
  <c r="C645" i="1"/>
  <c r="H645" i="1" s="1"/>
  <c r="C364" i="1"/>
  <c r="H364" i="1" s="1"/>
  <c r="D363" i="4"/>
  <c r="C358" i="1" s="1"/>
  <c r="H358" i="1" s="1"/>
  <c r="F219" i="9"/>
  <c r="B219" i="9"/>
  <c r="C173" i="1"/>
  <c r="H173" i="1" s="1"/>
  <c r="C160" i="1"/>
  <c r="H160" i="1" s="1"/>
  <c r="D106" i="4"/>
  <c r="C108" i="1"/>
  <c r="H108" i="1" s="1"/>
  <c r="E30" i="9"/>
  <c r="B30" i="9" s="1"/>
  <c r="C1576" i="1"/>
  <c r="H1576" i="1" s="1"/>
  <c r="C1501" i="1"/>
  <c r="H1501" i="1" s="1"/>
  <c r="E114" i="6"/>
  <c r="E141" i="6" s="1"/>
  <c r="C1408" i="1"/>
  <c r="H27" i="3"/>
  <c r="C1409" i="1"/>
  <c r="C1236" i="1"/>
  <c r="C1235" i="1"/>
  <c r="D245" i="5"/>
  <c r="C1227" i="1"/>
  <c r="G1227" i="1" s="1"/>
  <c r="C1124" i="1"/>
  <c r="C1041" i="1"/>
  <c r="C1030" i="1"/>
  <c r="D1236" i="1"/>
  <c r="H1236" i="1" s="1"/>
  <c r="E245" i="5"/>
  <c r="D1222" i="1" s="1"/>
  <c r="H1218" i="1"/>
  <c r="H1216" i="1"/>
  <c r="E238" i="5"/>
  <c r="H1150" i="1"/>
  <c r="H1138" i="1"/>
  <c r="E68" i="5"/>
  <c r="H1124" i="1"/>
  <c r="H1030" i="1"/>
  <c r="H1032" i="1"/>
  <c r="H1004" i="1"/>
  <c r="H1000" i="1"/>
  <c r="H996" i="1"/>
  <c r="H991" i="1"/>
  <c r="E12" i="5"/>
  <c r="H1185" i="1"/>
  <c r="H1189" i="1"/>
  <c r="H1193" i="1"/>
  <c r="H1197" i="1"/>
  <c r="H1201" i="1"/>
  <c r="H1205" i="1"/>
  <c r="H1209" i="1"/>
  <c r="H1213" i="1"/>
  <c r="H1294" i="1"/>
  <c r="H1298"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86" i="1"/>
  <c r="H1190" i="1"/>
  <c r="H1194" i="1"/>
  <c r="H1198" i="1"/>
  <c r="H1202" i="1"/>
  <c r="H1206" i="1"/>
  <c r="H1210" i="1"/>
  <c r="F8" i="4"/>
  <c r="D7" i="4"/>
  <c r="H1155" i="1"/>
  <c r="H1159" i="1"/>
  <c r="H1385" i="1"/>
  <c r="H1389" i="1"/>
  <c r="H1393" i="1"/>
  <c r="H1397" i="1"/>
  <c r="H1401" i="1"/>
  <c r="H1405" i="1"/>
  <c r="H1409" i="1"/>
  <c r="H1413" i="1"/>
  <c r="H1417"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309" i="1"/>
  <c r="H1313" i="1"/>
  <c r="H1317" i="1"/>
  <c r="H1321" i="1"/>
  <c r="H1325" i="1"/>
  <c r="H1333" i="1"/>
  <c r="H1337" i="1"/>
  <c r="H1341" i="1"/>
  <c r="H1345" i="1"/>
  <c r="H1349" i="1"/>
  <c r="H1353" i="1"/>
  <c r="H1357" i="1"/>
  <c r="H1361" i="1"/>
  <c r="H1365" i="1"/>
  <c r="H1369" i="1"/>
  <c r="H1373" i="1"/>
  <c r="H1377" i="1"/>
  <c r="H1381" i="1"/>
  <c r="E50" i="4"/>
  <c r="D46" i="1" s="1"/>
  <c r="F134" i="4"/>
  <c r="D133" i="4"/>
  <c r="F197" i="4"/>
  <c r="D196" i="4"/>
  <c r="E350" i="4"/>
  <c r="F119" i="5"/>
  <c r="D118" i="5"/>
  <c r="H1163" i="1"/>
  <c r="H1167" i="1"/>
  <c r="H1171" i="1"/>
  <c r="H1175" i="1"/>
  <c r="H1179" i="1"/>
  <c r="H1187" i="1"/>
  <c r="H1191"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437" i="1"/>
  <c r="J1441" i="1"/>
  <c r="J1445" i="1"/>
  <c r="J1449" i="1"/>
  <c r="H1453" i="1"/>
  <c r="J1457" i="1"/>
  <c r="H1461" i="1"/>
  <c r="J1465" i="1"/>
  <c r="H1469" i="1"/>
  <c r="J1473" i="1"/>
  <c r="J1477" i="1"/>
  <c r="D163" i="4"/>
  <c r="F169" i="4"/>
  <c r="E224" i="4"/>
  <c r="D220" i="1" s="1"/>
  <c r="F207" i="5"/>
  <c r="D206" i="5"/>
  <c r="B21" i="9"/>
  <c r="E43" i="9"/>
  <c r="B43" i="9" s="1"/>
  <c r="B45" i="9"/>
  <c r="E107" i="9"/>
  <c r="B107" i="9" s="1"/>
  <c r="B109" i="9"/>
  <c r="E143" i="9"/>
  <c r="B143" i="9" s="1"/>
  <c r="B145" i="9"/>
  <c r="B242" i="9"/>
  <c r="F253" i="4"/>
  <c r="D252" i="4"/>
  <c r="F568" i="4"/>
  <c r="D567" i="4"/>
  <c r="F51" i="4"/>
  <c r="D50" i="4"/>
  <c r="D82" i="4"/>
  <c r="E252" i="4"/>
  <c r="D248" i="1" s="1"/>
  <c r="E298" i="4"/>
  <c r="F422" i="4"/>
  <c r="D421" i="4"/>
  <c r="F180" i="5"/>
  <c r="D177" i="5"/>
  <c r="F177" i="5" s="1"/>
  <c r="E91" i="9"/>
  <c r="B91" i="9" s="1"/>
  <c r="B93" i="9"/>
  <c r="B234" i="9"/>
  <c r="H1425" i="1"/>
  <c r="H1429" i="1"/>
  <c r="H1433" i="1"/>
  <c r="F529" i="4"/>
  <c r="D528" i="4"/>
  <c r="F528" i="4" s="1"/>
  <c r="E593" i="4"/>
  <c r="D587" i="1" s="1"/>
  <c r="F70" i="5"/>
  <c r="D69" i="5"/>
  <c r="H289" i="9"/>
  <c r="E176" i="5"/>
  <c r="E35" i="9"/>
  <c r="B35" i="9" s="1"/>
  <c r="E83" i="9"/>
  <c r="B83" i="9" s="1"/>
  <c r="F240" i="9"/>
  <c r="B240" i="9" s="1"/>
  <c r="H1421" i="1"/>
  <c r="F45" i="4"/>
  <c r="D44" i="4"/>
  <c r="F77" i="4"/>
  <c r="E82" i="4"/>
  <c r="D78" i="1" s="1"/>
  <c r="F125" i="4"/>
  <c r="D124" i="4"/>
  <c r="F153" i="4"/>
  <c r="D152" i="4"/>
  <c r="G20" i="9" s="1"/>
  <c r="F216" i="4"/>
  <c r="D215" i="4"/>
  <c r="E528" i="4"/>
  <c r="E75" i="9"/>
  <c r="B75" i="9" s="1"/>
  <c r="E139" i="9"/>
  <c r="B139" i="9" s="1"/>
  <c r="B141" i="9"/>
  <c r="E159" i="9"/>
  <c r="B159" i="9" s="1"/>
  <c r="B218" i="9"/>
  <c r="B226" i="9"/>
  <c r="B243" i="9"/>
  <c r="B256" i="9"/>
  <c r="B264" i="9"/>
  <c r="D5" i="7"/>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F140" i="4"/>
  <c r="D139" i="4"/>
  <c r="F210" i="4"/>
  <c r="D224" i="4"/>
  <c r="F352" i="4"/>
  <c r="D351" i="4"/>
  <c r="F617" i="4"/>
  <c r="D593" i="4"/>
  <c r="D49" i="8"/>
  <c r="E27" i="9"/>
  <c r="B27" i="9" s="1"/>
  <c r="E59" i="9"/>
  <c r="B59" i="9" s="1"/>
  <c r="B61" i="9"/>
  <c r="E123" i="9"/>
  <c r="B123" i="9" s="1"/>
  <c r="B125" i="9"/>
  <c r="B248" i="9"/>
  <c r="B250" i="9"/>
  <c r="D12" i="5"/>
  <c r="D311" i="4"/>
  <c r="D344" i="4"/>
  <c r="D238" i="5"/>
  <c r="D35" i="6"/>
  <c r="D89" i="6"/>
  <c r="H1391" i="1"/>
  <c r="H1395" i="1"/>
  <c r="H1399" i="1"/>
  <c r="H1403" i="1"/>
  <c r="H1407" i="1"/>
  <c r="H1411" i="1"/>
  <c r="H1415" i="1"/>
  <c r="H1419" i="1"/>
  <c r="H1427" i="1"/>
  <c r="H1431" i="1"/>
  <c r="F159" i="4"/>
  <c r="D263" i="4"/>
  <c r="D299" i="4"/>
  <c r="D515" i="4"/>
  <c r="D87" i="5"/>
  <c r="E287" i="9"/>
  <c r="B287" i="9" s="1"/>
  <c r="D129" i="6"/>
  <c r="F363" i="4"/>
  <c r="H1412" i="1"/>
  <c r="H1416" i="1"/>
  <c r="H1420" i="1"/>
  <c r="H1424" i="1"/>
  <c r="H1428" i="1"/>
  <c r="H1432" i="1"/>
  <c r="F188" i="4"/>
  <c r="F402" i="4"/>
  <c r="G286" i="9"/>
  <c r="E286" i="9" s="1"/>
  <c r="B286" i="9" s="1"/>
  <c r="D643" i="4"/>
  <c r="D472" i="4"/>
  <c r="D484" i="4"/>
  <c r="E142" i="9"/>
  <c r="B142" i="9" s="1"/>
  <c r="H286" i="9"/>
  <c r="D5" i="6"/>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F416" i="4"/>
  <c r="F417" i="4"/>
  <c r="F603" i="4"/>
  <c r="F88" i="5"/>
  <c r="F149"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E165" i="9" l="1"/>
  <c r="B165" i="9" s="1"/>
  <c r="B191" i="9"/>
  <c r="E20" i="9"/>
  <c r="B20" i="9" s="1"/>
  <c r="F152" i="4"/>
  <c r="F106" i="4"/>
  <c r="C102" i="1"/>
  <c r="D1435" i="1"/>
  <c r="I28" i="3"/>
  <c r="I27" i="3"/>
  <c r="D1408" i="1"/>
  <c r="G1408" i="1" s="1"/>
  <c r="F114" i="6"/>
  <c r="F245" i="5"/>
  <c r="C1222" i="1"/>
  <c r="E237" i="5"/>
  <c r="E175" i="5" s="1"/>
  <c r="D1215" i="1"/>
  <c r="I21" i="3"/>
  <c r="D1046" i="1"/>
  <c r="E7" i="5"/>
  <c r="D990" i="1"/>
  <c r="F212" i="9"/>
  <c r="B212" i="9" s="1"/>
  <c r="F484" i="4"/>
  <c r="C478" i="1"/>
  <c r="F515" i="4"/>
  <c r="C509" i="1"/>
  <c r="F238" i="5"/>
  <c r="D237" i="5"/>
  <c r="C1215" i="1"/>
  <c r="F224" i="4"/>
  <c r="C220" i="1"/>
  <c r="F124" i="4"/>
  <c r="C120" i="1"/>
  <c r="F133" i="4"/>
  <c r="C129" i="1"/>
  <c r="F472" i="4"/>
  <c r="C466" i="1"/>
  <c r="F299" i="4"/>
  <c r="D298" i="4"/>
  <c r="C294" i="1"/>
  <c r="F344" i="4"/>
  <c r="C339" i="1"/>
  <c r="G297" i="9"/>
  <c r="E297" i="9" s="1"/>
  <c r="H29" i="3"/>
  <c r="C1436" i="1"/>
  <c r="F421" i="4"/>
  <c r="D420" i="4"/>
  <c r="C415" i="1"/>
  <c r="F567" i="4"/>
  <c r="C561" i="1"/>
  <c r="E151" i="4"/>
  <c r="F35" i="6"/>
  <c r="H25" i="3"/>
  <c r="C1329" i="1"/>
  <c r="F643" i="4"/>
  <c r="C637" i="1"/>
  <c r="F263" i="4"/>
  <c r="C259" i="1"/>
  <c r="F311" i="4"/>
  <c r="C306" i="1"/>
  <c r="F139" i="4"/>
  <c r="C135" i="1"/>
  <c r="I22" i="3"/>
  <c r="D1153" i="1"/>
  <c r="F163" i="4"/>
  <c r="C159" i="1"/>
  <c r="D636" i="4"/>
  <c r="C522" i="1"/>
  <c r="F7" i="4"/>
  <c r="D6" i="4"/>
  <c r="C3" i="1"/>
  <c r="F12" i="5"/>
  <c r="D7" i="5"/>
  <c r="C990" i="1"/>
  <c r="D43" i="8"/>
  <c r="C1524" i="1"/>
  <c r="E636" i="4"/>
  <c r="D630" i="1" s="1"/>
  <c r="D522" i="1"/>
  <c r="E407" i="4"/>
  <c r="D402" i="1" s="1"/>
  <c r="D293" i="1"/>
  <c r="E635" i="4"/>
  <c r="D629" i="1" s="1"/>
  <c r="F118" i="5"/>
  <c r="C1096" i="1"/>
  <c r="F87" i="5"/>
  <c r="C1065" i="1"/>
  <c r="F593" i="4"/>
  <c r="C587" i="1"/>
  <c r="F215" i="4"/>
  <c r="C211" i="1"/>
  <c r="F44" i="4"/>
  <c r="C40" i="1"/>
  <c r="F69" i="5"/>
  <c r="D68" i="5"/>
  <c r="C1047" i="1"/>
  <c r="F252" i="4"/>
  <c r="C248" i="1"/>
  <c r="G289" i="9"/>
  <c r="E289" i="9" s="1"/>
  <c r="B289" i="9" s="1"/>
  <c r="D176" i="5"/>
  <c r="C1154" i="1"/>
  <c r="E164" i="9"/>
  <c r="B164" i="9" s="1"/>
  <c r="H24" i="3"/>
  <c r="C1299" i="1"/>
  <c r="F129" i="6"/>
  <c r="C1423" i="1"/>
  <c r="F82" i="4"/>
  <c r="C78" i="1"/>
  <c r="E408" i="4"/>
  <c r="D403" i="1" s="1"/>
  <c r="D345" i="1"/>
  <c r="F89" i="6"/>
  <c r="C1383" i="1"/>
  <c r="F351" i="4"/>
  <c r="D350" i="4"/>
  <c r="C346" i="1"/>
  <c r="D151" i="4"/>
  <c r="C148" i="1"/>
  <c r="F50" i="4"/>
  <c r="C46" i="1"/>
  <c r="G292" i="9"/>
  <c r="E292" i="9" s="1"/>
  <c r="B292" i="9" s="1"/>
  <c r="C1183" i="1"/>
  <c r="F196" i="4"/>
  <c r="C192" i="1"/>
  <c r="E6" i="4"/>
  <c r="F644" i="4"/>
  <c r="C638" i="1"/>
  <c r="G638" i="1" s="1"/>
  <c r="I34" i="3"/>
  <c r="C1517" i="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02" i="1" l="1"/>
  <c r="G102" i="1"/>
  <c r="H1408" i="1"/>
  <c r="H1222" i="1"/>
  <c r="G1222" i="1"/>
  <c r="I23" i="3"/>
  <c r="D1214" i="1"/>
  <c r="E6" i="5"/>
  <c r="D984" i="1" s="1"/>
  <c r="I20" i="3"/>
  <c r="D985" i="1"/>
  <c r="F237" i="5"/>
  <c r="H23" i="3"/>
  <c r="C1214" i="1"/>
  <c r="D289" i="4"/>
  <c r="D290" i="4" s="1"/>
  <c r="H17" i="3"/>
  <c r="C147" i="1"/>
  <c r="F151" i="4"/>
  <c r="H78" i="1"/>
  <c r="G78" i="1"/>
  <c r="F176" i="5"/>
  <c r="D175" i="5"/>
  <c r="H22" i="3"/>
  <c r="C1153" i="1"/>
  <c r="H990" i="1"/>
  <c r="G990" i="1"/>
  <c r="H159" i="1"/>
  <c r="G159" i="1"/>
  <c r="E289" i="4"/>
  <c r="I17" i="3"/>
  <c r="D147" i="1"/>
  <c r="B297" i="9"/>
  <c r="E296" i="9"/>
  <c r="I10" i="3" s="1"/>
  <c r="H129" i="1"/>
  <c r="G129" i="1"/>
  <c r="H1436" i="1"/>
  <c r="G1436" i="1"/>
  <c r="H148" i="1"/>
  <c r="G148" i="1"/>
  <c r="I35" i="3"/>
  <c r="C1518" i="1"/>
  <c r="H11" i="3" s="1"/>
  <c r="G294" i="9"/>
  <c r="E294" i="9" s="1"/>
  <c r="B294" i="9" s="1"/>
  <c r="H346" i="1"/>
  <c r="G346" i="1"/>
  <c r="H211" i="1"/>
  <c r="G211" i="1"/>
  <c r="F7" i="5"/>
  <c r="D6" i="5"/>
  <c r="H20" i="3"/>
  <c r="C985" i="1"/>
  <c r="H259" i="1"/>
  <c r="G259" i="1"/>
  <c r="H561" i="1"/>
  <c r="G561" i="1"/>
  <c r="H339" i="1"/>
  <c r="G339" i="1"/>
  <c r="H509" i="1"/>
  <c r="G509" i="1"/>
  <c r="H1524" i="1"/>
  <c r="G1524" i="1"/>
  <c r="H522" i="1"/>
  <c r="G522" i="1"/>
  <c r="H1215" i="1"/>
  <c r="G1215" i="1"/>
  <c r="H40" i="1"/>
  <c r="G40" i="1"/>
  <c r="H1096" i="1"/>
  <c r="G1096" i="1"/>
  <c r="H306" i="1"/>
  <c r="G306" i="1"/>
  <c r="E19" i="9"/>
  <c r="H192" i="1"/>
  <c r="G192" i="1"/>
  <c r="D408" i="4"/>
  <c r="C345" i="1"/>
  <c r="F350" i="4"/>
  <c r="H1423" i="1"/>
  <c r="G1423" i="1"/>
  <c r="H248" i="1"/>
  <c r="G248" i="1"/>
  <c r="H120" i="1"/>
  <c r="G120" i="1"/>
  <c r="H587" i="1"/>
  <c r="G587" i="1"/>
  <c r="H3" i="1"/>
  <c r="G3" i="1"/>
  <c r="H637" i="1"/>
  <c r="G637" i="1"/>
  <c r="H415" i="1"/>
  <c r="G415" i="1"/>
  <c r="H294" i="1"/>
  <c r="G294" i="1"/>
  <c r="H478" i="1"/>
  <c r="G478" i="1"/>
  <c r="H466" i="1"/>
  <c r="G466" i="1"/>
  <c r="H1154" i="1"/>
  <c r="G1154" i="1"/>
  <c r="F636" i="4"/>
  <c r="C630" i="1"/>
  <c r="I16" i="3"/>
  <c r="D2" i="1"/>
  <c r="E412" i="4"/>
  <c r="E290" i="4"/>
  <c r="D286" i="1" s="1"/>
  <c r="H1183" i="1"/>
  <c r="G1183" i="1"/>
  <c r="G295" i="9"/>
  <c r="E295" i="9" s="1"/>
  <c r="B295" i="9" s="1"/>
  <c r="H1383" i="1"/>
  <c r="G1383" i="1"/>
  <c r="G1299" i="1"/>
  <c r="H1299" i="1"/>
  <c r="H1047" i="1"/>
  <c r="G1047" i="1"/>
  <c r="C2" i="1"/>
  <c r="H16" i="3"/>
  <c r="D412" i="4"/>
  <c r="F6" i="4"/>
  <c r="D1152" i="1"/>
  <c r="D635" i="4"/>
  <c r="C414" i="1"/>
  <c r="F420" i="4"/>
  <c r="D407" i="4"/>
  <c r="C293" i="1"/>
  <c r="F298" i="4"/>
  <c r="H220" i="1"/>
  <c r="G220" i="1"/>
  <c r="K1432" i="9"/>
  <c r="H46" i="1"/>
  <c r="G46" i="1"/>
  <c r="F68" i="5"/>
  <c r="H21" i="3"/>
  <c r="C1046" i="1"/>
  <c r="H1065" i="1"/>
  <c r="G1065" i="1"/>
  <c r="H135" i="1"/>
  <c r="G135" i="1"/>
  <c r="H1329" i="1"/>
  <c r="G1329" i="1"/>
  <c r="H638" i="1"/>
  <c r="B299" i="9"/>
  <c r="E298" i="9"/>
  <c r="H1435" i="1"/>
  <c r="G1435" i="1"/>
  <c r="H9" i="3"/>
  <c r="H1517" i="1"/>
  <c r="G1517" i="1"/>
  <c r="H276" i="9" l="1"/>
  <c r="H345" i="1"/>
  <c r="G345" i="1"/>
  <c r="H414" i="1"/>
  <c r="G414" i="1"/>
  <c r="G2" i="1"/>
  <c r="H2" i="1"/>
  <c r="F408" i="4"/>
  <c r="C403" i="1"/>
  <c r="H985" i="1"/>
  <c r="G985" i="1"/>
  <c r="F635" i="4"/>
  <c r="C629" i="1"/>
  <c r="H1518" i="1"/>
  <c r="G1518" i="1"/>
  <c r="H147" i="1"/>
  <c r="G147" i="1"/>
  <c r="C984" i="1"/>
  <c r="F6" i="5"/>
  <c r="G276" i="9"/>
  <c r="G282" i="9"/>
  <c r="E282" i="9" s="1"/>
  <c r="B282" i="9" s="1"/>
  <c r="H1153" i="1"/>
  <c r="G1153" i="1"/>
  <c r="C285" i="1"/>
  <c r="F289" i="4"/>
  <c r="D291" i="4"/>
  <c r="D413" i="4"/>
  <c r="E293" i="9"/>
  <c r="H1046" i="1"/>
  <c r="G1046" i="1"/>
  <c r="F175" i="5"/>
  <c r="C1152" i="1"/>
  <c r="H1214" i="1"/>
  <c r="G1214" i="1"/>
  <c r="D407" i="1"/>
  <c r="E639" i="4"/>
  <c r="F290" i="4"/>
  <c r="C286" i="1"/>
  <c r="D285" i="1"/>
  <c r="E413" i="4"/>
  <c r="E414" i="4" s="1"/>
  <c r="D409" i="1" s="1"/>
  <c r="E291" i="4"/>
  <c r="D287" i="1" s="1"/>
  <c r="H293" i="1"/>
  <c r="G293" i="1"/>
  <c r="F407" i="4"/>
  <c r="C402" i="1"/>
  <c r="C407" i="1"/>
  <c r="D639" i="4"/>
  <c r="F412" i="4"/>
  <c r="H630" i="1"/>
  <c r="G630" i="1"/>
  <c r="N3" i="9"/>
  <c r="I11" i="3"/>
  <c r="K3" i="9"/>
  <c r="I9" i="3"/>
  <c r="E276" i="9" l="1"/>
  <c r="B276" i="9" s="1"/>
  <c r="H1152" i="1"/>
  <c r="G1152" i="1"/>
  <c r="H285" i="1"/>
  <c r="G285" i="1"/>
  <c r="H402" i="1"/>
  <c r="G402" i="1"/>
  <c r="H629" i="1"/>
  <c r="G629" i="1"/>
  <c r="D633" i="1"/>
  <c r="E415" i="4"/>
  <c r="D410" i="1" s="1"/>
  <c r="E640" i="4"/>
  <c r="D408" i="1"/>
  <c r="H403" i="1"/>
  <c r="G403" i="1"/>
  <c r="C633" i="1"/>
  <c r="F639" i="4"/>
  <c r="H407" i="1"/>
  <c r="G407" i="1"/>
  <c r="D640" i="4"/>
  <c r="D415" i="4"/>
  <c r="C408" i="1"/>
  <c r="F413" i="4"/>
  <c r="H286" i="1"/>
  <c r="G286" i="1"/>
  <c r="D414" i="4"/>
  <c r="F291" i="4"/>
  <c r="C287" i="1"/>
  <c r="H8" i="3"/>
  <c r="M3" i="9" s="1"/>
  <c r="G984" i="1"/>
  <c r="H984" i="1"/>
  <c r="E275" i="9" l="1"/>
  <c r="I8" i="3" s="1"/>
  <c r="E642" i="4"/>
  <c r="D634" i="1"/>
  <c r="C410" i="1"/>
  <c r="F415" i="4"/>
  <c r="D642" i="4"/>
  <c r="C634" i="1"/>
  <c r="F640" i="4"/>
  <c r="F414" i="4"/>
  <c r="C409" i="1"/>
  <c r="H287" i="1"/>
  <c r="G287" i="1"/>
  <c r="G633" i="1"/>
  <c r="H633" i="1"/>
  <c r="E641" i="4"/>
  <c r="D641" i="4"/>
  <c r="H408" i="1"/>
  <c r="G408" i="1"/>
  <c r="C636" i="1" l="1"/>
  <c r="D646" i="4"/>
  <c r="F642" i="4"/>
  <c r="H634" i="1"/>
  <c r="G634" i="1"/>
  <c r="E645" i="4"/>
  <c r="D635" i="1"/>
  <c r="G410" i="1"/>
  <c r="H410" i="1"/>
  <c r="D645" i="4"/>
  <c r="C635" i="1"/>
  <c r="F641" i="4"/>
  <c r="G409" i="1"/>
  <c r="H409" i="1"/>
  <c r="D636" i="1"/>
  <c r="E646" i="4"/>
  <c r="D639" i="1" l="1"/>
  <c r="I18" i="3"/>
  <c r="D640" i="1"/>
  <c r="I19" i="3"/>
  <c r="H635" i="1"/>
  <c r="G635" i="1"/>
  <c r="F645" i="4"/>
  <c r="H18" i="3"/>
  <c r="C639" i="1"/>
  <c r="F646" i="4"/>
  <c r="C640" i="1"/>
  <c r="H19" i="3"/>
  <c r="H636" i="1"/>
  <c r="G636" i="1"/>
  <c r="H7" i="3" l="1"/>
  <c r="J3" i="9" s="1"/>
  <c r="H640" i="1"/>
  <c r="G640" i="1"/>
  <c r="H639" i="1"/>
  <c r="G639" i="1"/>
  <c r="I7" i="3" l="1"/>
  <c r="M272" i="9"/>
  <c r="M16" i="9"/>
  <c r="I5" i="9"/>
  <c r="K7" i="9"/>
  <c r="K10" i="9"/>
  <c r="J13" i="9"/>
  <c r="K13" i="9"/>
  <c r="G18" i="9"/>
  <c r="K11" i="9"/>
  <c r="I17" i="9"/>
  <c r="I7" i="9"/>
  <c r="J10" i="9"/>
  <c r="L272" i="9"/>
  <c r="L16" i="9"/>
  <c r="J5" i="9"/>
  <c r="I8" i="9"/>
  <c r="I11" i="9"/>
  <c r="G16" i="9"/>
  <c r="J6" i="9"/>
  <c r="L15" i="9"/>
  <c r="J9" i="9"/>
  <c r="H18" i="9"/>
  <c r="H16" i="9"/>
  <c r="K5" i="9"/>
  <c r="J8" i="9"/>
  <c r="J11" i="9"/>
  <c r="K8" i="9"/>
  <c r="I12" i="9"/>
  <c r="H15" i="9"/>
  <c r="G17" i="9"/>
  <c r="I6" i="9"/>
  <c r="K6" i="9"/>
  <c r="K9" i="9"/>
  <c r="J17" i="9"/>
  <c r="M15" i="9"/>
  <c r="I9" i="9"/>
  <c r="J12" i="9"/>
  <c r="K12" i="9"/>
  <c r="G15" i="9"/>
  <c r="I13" i="9"/>
  <c r="H17" i="9"/>
  <c r="J7" i="9"/>
  <c r="F272" i="9" l="1"/>
  <c r="B272" i="9" s="1"/>
  <c r="E18" i="9"/>
  <c r="B18" i="9" s="1"/>
  <c r="F16" i="9"/>
  <c r="E8" i="9"/>
  <c r="B8" i="9" s="1"/>
  <c r="E10" i="9"/>
  <c r="B10" i="9" s="1"/>
  <c r="E13" i="9"/>
  <c r="B13" i="9" s="1"/>
  <c r="E11" i="9"/>
  <c r="B11" i="9" s="1"/>
  <c r="E15" i="9"/>
  <c r="E6" i="9"/>
  <c r="B6" i="9" s="1"/>
  <c r="E17" i="9"/>
  <c r="B17" i="9" s="1"/>
  <c r="E9" i="9"/>
  <c r="B9" i="9" s="1"/>
  <c r="E12" i="9"/>
  <c r="B12" i="9" s="1"/>
  <c r="F15" i="9"/>
  <c r="E7" i="9"/>
  <c r="B7" i="9" s="1"/>
  <c r="E5" i="9"/>
  <c r="E16" i="9"/>
  <c r="F19" i="9" l="1"/>
  <c r="B16" i="9"/>
  <c r="F14" i="9"/>
  <c r="B5" i="9"/>
  <c r="E4" i="9"/>
  <c r="E14"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<sst xmlns="http://schemas.openxmlformats.org/spreadsheetml/2006/main" count="4312" uniqueCount="3393">
  <si>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</si>
  <si>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</si>
  <si>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</si>
  <si>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</si>
  <si>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</si>
  <si>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</si>
  <si>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</si>
  <si>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</si>
  <si>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</si>
  <si>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</si>
  <si>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</si>
  <si>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</si>
  <si>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</si>
  <si>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</si>
  <si>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</si>
  <si>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</si>
  <si>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</si>
  <si>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</si>
  <si>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</si>
  <si>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</si>
  <si>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</si>
  <si>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</si>
  <si>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</si>
  <si>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</si>
  <si>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</si>
  <si>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</si>
  <si>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</si>
  <si>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</si>
  <si>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</si>
  <si>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</si>
  <si>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</si>
  <si>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</si>
  <si>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</si>
  <si>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</si>
  <si>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</si>
  <si>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</si>
  <si>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</si>
  <si>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</si>
  <si>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</si>
  <si>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</si>
  <si>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</si>
  <si>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</si>
  <si>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</si>
  <si>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</si>
  <si>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</si>
  <si>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</si>
  <si>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</si>
  <si>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</si>
  <si>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</si>
  <si>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</si>
  <si>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</si>
  <si>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</si>
  <si>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</si>
  <si>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</si>
  <si>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</si>
  <si>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</si>
  <si>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</si>
  <si>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</si>
  <si>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</si>
  <si>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</si>
  <si>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</si>
  <si>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</si>
  <si>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</si>
  <si>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</si>
  <si>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</si>
  <si>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</si>
  <si>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</si>
  <si>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</si>
  <si>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</si>
  <si>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</si>
  <si>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</si>
  <si>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</si>
  <si>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</si>
  <si>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</si>
  <si>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</si>
  <si>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</si>
  <si>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</si>
  <si>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</si>
  <si>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</si>
  <si>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</si>
  <si>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</si>
  <si>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</si>
  <si>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</si>
  <si>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</si>
  <si>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</si>
  <si>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</si>
  <si>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</si>
  <si>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</si>
  <si>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</si>
  <si>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</si>
  <si>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</si>
  <si>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</si>
  <si>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</si>
  <si>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</si>
  <si>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</si>
  <si>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</si>
  <si>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</si>
  <si>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</si>
  <si>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</si>
  <si>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</si>
  <si>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</si>
  <si>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</si>
  <si>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</si>
  <si>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</si>
  <si>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</si>
  <si>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</si>
  <si>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</si>
  <si>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</si>
  <si>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</si>
  <si>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</si>
  <si>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</si>
  <si>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</si>
  <si>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</si>
  <si>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</si>
  <si>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</si>
  <si>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</si>
  <si>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</si>
  <si>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</si>
  <si>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</si>
  <si>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</si>
  <si>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</si>
  <si>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</si>
  <si>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</si>
  <si>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</si>
  <si>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</si>
  <si>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</si>
  <si>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</si>
  <si>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</si>
  <si>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</si>
  <si>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</si>
  <si>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</si>
  <si>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</si>
  <si>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</si>
  <si>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</si>
  <si>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</si>
  <si>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</si>
  <si>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</si>
  <si>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</si>
  <si>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</si>
  <si>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</si>
  <si>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</si>
  <si>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</si>
  <si>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</si>
  <si>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</si>
  <si>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</si>
  <si>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</si>
  <si>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</si>
  <si>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</si>
  <si>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</si>
  <si>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</si>
  <si>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</si>
  <si>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</si>
  <si>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</si>
  <si>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</si>
  <si>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</si>
  <si>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</si>
  <si>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</si>
  <si>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</si>
  <si>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</si>
  <si>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</si>
  <si>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</si>
  <si>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</si>
  <si>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</si>
  <si>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</si>
  <si>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</si>
  <si>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</si>
  <si>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</si>
  <si>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</si>
  <si>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</si>
  <si>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</si>
  <si>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</si>
  <si>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</si>
  <si>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</si>
  <si>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</si>
  <si>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</si>
  <si>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</si>
  <si>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</si>
  <si>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</si>
  <si>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</si>
  <si>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</si>
  <si>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</si>
  <si>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</si>
  <si>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</si>
  <si>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</si>
  <si>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</si>
  <si>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</si>
  <si>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</si>
  <si>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</si>
  <si>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</si>
  <si>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</si>
  <si>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</si>
  <si>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</si>
  <si>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</si>
  <si>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</si>
  <si>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</si>
  <si>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</si>
  <si>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</si>
  <si>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</si>
  <si>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</si>
  <si>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</si>
  <si>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</si>
  <si>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</si>
  <si>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</si>
  <si>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</si>
  <si>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</si>
  <si>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</si>
  <si>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</si>
  <si>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</si>
  <si>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</si>
  <si>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</si>
  <si>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</si>
  <si>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</si>
  <si>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</si>
  <si>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</si>
  <si>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</si>
  <si>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</si>
  <si>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</si>
  <si>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</si>
  <si>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</si>
  <si>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</si>
  <si>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</si>
  <si>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</si>
  <si>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</si>
  <si>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</si>
  <si>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</si>
  <si>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</si>
  <si>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</si>
  <si>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</si>
  <si>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</si>
  <si>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</si>
  <si>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</si>
  <si>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</si>
  <si>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</si>
  <si>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</si>
  <si>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</si>
  <si>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</si>
  <si>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</si>
  <si>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</si>
  <si>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</si>
  <si>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</si>
  <si>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</si>
  <si>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</si>
  <si>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</si>
  <si>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</si>
  <si>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</si>
  <si>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</si>
  <si>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</si>
  <si>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</si>
  <si>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</si>
  <si>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</si>
  <si>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</si>
  <si>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</si>
  <si>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</si>
  <si>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</si>
  <si>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</si>
  <si>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</si>
  <si>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</si>
  <si>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</si>
  <si>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</si>
  <si>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</si>
  <si>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</si>
  <si>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</si>
  <si>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</si>
  <si>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</si>
  <si>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</si>
  <si>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</si>
  <si>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</si>
  <si>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</si>
  <si>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</si>
  <si>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</si>
  <si>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</si>
  <si>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</si>
  <si>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</si>
  <si>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</si>
  <si>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</si>
  <si>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</si>
  <si>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</si>
  <si>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</si>
  <si>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</si>
  <si>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</si>
  <si>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</si>
  <si>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</si>
  <si>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</si>
  <si>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</si>
  <si>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</si>
  <si>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</si>
  <si>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</si>
  <si>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</si>
  <si>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</si>
  <si>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</si>
  <si>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</si>
  <si>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</si>
  <si>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</si>
  <si>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</si>
  <si>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</si>
  <si>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</si>
  <si>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</si>
  <si>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</si>
  <si>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</si>
  <si>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</si>
  <si>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</si>
  <si>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</si>
  <si>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</si>
  <si>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</si>
  <si>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</si>
  <si>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</si>
  <si>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</si>
  <si>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</si>
  <si>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</si>
  <si>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</si>
  <si>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</si>
  <si>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</si>
  <si>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</si>
  <si>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</si>
  <si>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</si>
  <si>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</si>
  <si>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</si>
  <si>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</si>
  <si>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</si>
  <si>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</si>
  <si>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</si>
  <si>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</si>
  <si>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</si>
  <si>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</si>
  <si>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</si>
  <si>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</si>
  <si>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</si>
  <si>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</si>
  <si>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</si>
  <si>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</si>
  <si>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</si>
  <si>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</si>
  <si>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</si>
  <si>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</si>
  <si>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</si>
  <si>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</si>
  <si>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</si>
  <si>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</si>
  <si>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</si>
  <si>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</si>
  <si>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</si>
  <si>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</si>
  <si>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</si>
  <si>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</si>
  <si>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</si>
  <si>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</si>
  <si>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</si>
  <si>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</si>
  <si>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</si>
  <si>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</si>
  <si>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</si>
  <si>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</si>
  <si>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</si>
  <si>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</si>
  <si>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</si>
  <si>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</si>
  <si>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</si>
  <si>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</si>
  <si>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</si>
  <si>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</si>
  <si>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</si>
  <si>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</si>
  <si>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</si>
  <si>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</si>
  <si>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</si>
  <si>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</si>
  <si>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</si>
  <si>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</si>
  <si>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</si>
  <si>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</si>
  <si>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</si>
  <si>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</si>
  <si>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</si>
  <si>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</si>
  <si>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</si>
  <si>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</si>
  <si>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</si>
  <si>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</si>
  <si>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</si>
  <si>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</si>
  <si>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</si>
  <si>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</si>
  <si>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</si>
  <si>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</si>
  <si>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</si>
  <si>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</si>
  <si>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</si>
  <si>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</si>
  <si>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</si>
  <si>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</si>
  <si>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</si>
  <si>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</si>
  <si>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</si>
  <si>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</si>
  <si>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</si>
  <si>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</si>
  <si>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</si>
  <si>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</si>
  <si>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</si>
  <si>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</si>
  <si>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</si>
  <si>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</si>
  <si>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</si>
  <si>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</si>
  <si>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</si>
  <si>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</si>
  <si>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</si>
  <si>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</si>
  <si>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</si>
  <si>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</si>
  <si>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</si>
  <si>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</si>
  <si>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</si>
  <si>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</si>
  <si>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</si>
  <si>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</si>
  <si>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</si>
  <si>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</si>
  <si>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</si>
  <si>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</si>
  <si>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</si>
  <si>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</si>
  <si>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</si>
  <si>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</si>
  <si>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</si>
  <si>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</si>
  <si>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</si>
  <si>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</si>
  <si>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</si>
  <si>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</si>
  <si>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</si>
  <si>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</si>
  <si>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</si>
  <si>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</si>
  <si>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</si>
  <si>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</si>
  <si>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</si>
  <si>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</si>
  <si>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</si>
  <si>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</si>
  <si>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</si>
  <si>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</si>
  <si>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</si>
  <si>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</si>
  <si>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</si>
  <si>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</si>
  <si>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</si>
  <si>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</si>
  <si>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</si>
  <si>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</si>
  <si>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</si>
  <si>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</si>
  <si>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</si>
  <si>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</si>
  <si>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</si>
  <si>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</si>
  <si>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</si>
  <si>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</si>
  <si>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</si>
  <si>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</si>
  <si>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</si>
  <si>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</si>
  <si>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</si>
  <si>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</si>
  <si>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</si>
  <si>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</si>
  <si>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</si>
  <si>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</si>
  <si>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</si>
  <si>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</si>
  <si>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</si>
  <si>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</si>
  <si>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</si>
  <si>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</si>
  <si>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</si>
  <si>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</si>
  <si>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</si>
  <si>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</si>
  <si>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</si>
  <si>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</si>
  <si>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</si>
  <si>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</si>
  <si>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</si>
  <si>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</si>
  <si>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</si>
  <si>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</si>
  <si>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</si>
  <si>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</si>
  <si>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</si>
  <si>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</si>
  <si>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</si>
  <si>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</si>
  <si>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</si>
  <si>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</si>
  <si>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</si>
  <si>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</si>
  <si>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</si>
  <si>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</si>
  <si>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</si>
  <si>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</si>
  <si>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</si>
  <si>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</si>
  <si>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</si>
  <si>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</si>
  <si>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</si>
  <si>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</si>
  <si>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</si>
  <si>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</si>
  <si>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</si>
  <si>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</si>
  <si>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</si>
  <si>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</si>
  <si>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</si>
  <si>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</si>
  <si>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</si>
  <si>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</si>
  <si>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</si>
  <si>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</si>
  <si>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</si>
  <si>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</si>
  <si>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</si>
  <si>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</si>
  <si>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</si>
  <si>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</si>
  <si>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</si>
  <si>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</si>
  <si>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</si>
  <si>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</si>
  <si>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</si>
  <si>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</si>
  <si>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</si>
  <si>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</si>
  <si>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</si>
  <si>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</si>
  <si>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</si>
  <si>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</si>
  <si>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</si>
  <si>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</si>
  <si>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</si>
  <si>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</si>
  <si>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</si>
  <si>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</si>
  <si>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</si>
  <si>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</si>
  <si>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</si>
  <si>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</si>
  <si>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</si>
  <si>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</si>
  <si>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</si>
  <si>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</si>
  <si>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</si>
  <si>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</si>
  <si>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</si>
  <si>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</si>
  <si>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</si>
  <si>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</si>
  <si>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</si>
  <si>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</si>
  <si>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</si>
  <si>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</si>
  <si>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</si>
  <si>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</si>
  <si>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</si>
  <si>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</si>
  <si>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</si>
  <si>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</si>
  <si>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</si>
  <si>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</si>
  <si>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</si>
  <si>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</si>
  <si>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</si>
  <si>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</si>
  <si>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</si>
  <si>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</si>
  <si>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</si>
  <si>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</si>
  <si>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</si>
  <si>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</si>
  <si>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</si>
  <si>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</si>
  <si>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</si>
  <si>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</si>
  <si>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</si>
  <si>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</si>
  <si>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</si>
  <si>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</si>
  <si>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</si>
  <si>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</si>
  <si>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</si>
  <si>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</si>
  <si>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</si>
  <si>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</si>
  <si>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</si>
  <si>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</si>
  <si>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</si>
  <si>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</si>
  <si>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</si>
  <si>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</si>
  <si>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</si>
  <si>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</si>
  <si>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</si>
  <si>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</si>
  <si>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</si>
  <si>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</si>
  <si>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</si>
  <si>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</si>
  <si>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</si>
  <si>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</si>
  <si>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</si>
  <si>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</si>
  <si>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</si>
  <si>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</si>
  <si>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</si>
  <si>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</si>
  <si>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</si>
  <si>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</si>
  <si>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</si>
  <si>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</si>
  <si>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</si>
  <si>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</si>
  <si>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</si>
  <si>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</si>
  <si>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</si>
  <si>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</si>
  <si>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</si>
  <si>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</si>
  <si>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</si>
  <si>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</si>
  <si>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</si>
  <si>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</si>
  <si>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</si>
  <si>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</si>
  <si>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</si>
  <si>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</si>
  <si>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</si>
  <si>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</si>
  <si>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</si>
  <si>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</si>
  <si>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</si>
  <si>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</si>
  <si>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</si>
  <si>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</si>
  <si>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</si>
  <si>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</si>
  <si>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</si>
  <si>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</si>
  <si>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</si>
  <si>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</si>
  <si>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</si>
  <si>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</si>
  <si>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</si>
  <si>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</si>
  <si>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</si>
  <si>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</si>
  <si>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</si>
  <si>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</si>
  <si>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</si>
  <si>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</si>
  <si>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</si>
  <si>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</si>
  <si>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</si>
  <si>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</si>
  <si>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</si>
  <si>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</si>
  <si>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</si>
  <si>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</si>
  <si>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</si>
  <si>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</si>
  <si>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</si>
  <si>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</si>
  <si>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</si>
  <si>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</si>
  <si>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</si>
  <si>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</si>
  <si>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</si>
  <si>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</si>
  <si>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</si>
  <si>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</si>
  <si>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</si>
  <si>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</si>
  <si>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</si>
  <si>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</si>
  <si>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</si>
  <si>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</si>
  <si>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</si>
  <si>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</si>
  <si>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</si>
  <si>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</si>
  <si>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</si>
  <si>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</si>
  <si>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</si>
  <si>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</si>
  <si>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</si>
  <si>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</si>
  <si>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</si>
  <si>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</si>
  <si>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</si>
  <si>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</si>
  <si>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</si>
  <si>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</si>
  <si>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</si>
  <si>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</si>
  <si>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</si>
  <si>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</si>
  <si>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</si>
  <si>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</si>
  <si>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</si>
  <si>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</si>
  <si>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</si>
  <si>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</si>
  <si>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</si>
  <si>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</si>
  <si>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</si>
  <si>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</si>
  <si>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</si>
  <si>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</si>
  <si>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</si>
  <si>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</si>
  <si>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</si>
  <si>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</si>
  <si>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</si>
  <si>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</si>
  <si>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</si>
  <si>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</si>
  <si>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</si>
  <si>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</si>
  <si>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</si>
  <si>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</si>
  <si>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</si>
  <si>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</si>
  <si>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</si>
  <si>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</si>
  <si>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</si>
  <si>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</si>
  <si>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</si>
  <si>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</si>
  <si>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</si>
  <si>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</si>
  <si>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</si>
  <si>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</si>
  <si>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</si>
  <si>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</si>
  <si>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</si>
  <si>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</si>
  <si>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</si>
  <si>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</si>
  <si>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</si>
  <si>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</si>
  <si>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</si>
  <si>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</si>
  <si>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</si>
  <si>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</si>
  <si>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</si>
  <si>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</si>
  <si>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</si>
  <si>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</si>
  <si>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</si>
  <si>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</si>
  <si>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</si>
  <si>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</si>
  <si>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</si>
  <si>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</si>
  <si>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</si>
  <si>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</si>
  <si>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</si>
  <si>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</si>
  <si>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</si>
  <si>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</si>
  <si>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</si>
  <si>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</si>
  <si>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</si>
  <si>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</si>
  <si>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</si>
  <si>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</si>
  <si>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</si>
  <si>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</si>
  <si>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</si>
  <si>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</si>
  <si>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</si>
  <si>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</si>
  <si>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</si>
  <si>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</si>
  <si>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</si>
  <si>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</si>
  <si>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</si>
  <si>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</si>
  <si>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</si>
  <si>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</si>
  <si>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</si>
  <si>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</si>
  <si>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</si>
  <si>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</si>
  <si>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</si>
  <si>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</si>
  <si>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</si>
  <si>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</si>
  <si>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</si>
  <si>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</si>
  <si>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</si>
  <si>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</si>
  <si>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</si>
  <si>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</si>
  <si>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</si>
  <si>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</si>
  <si>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</si>
  <si>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</si>
  <si>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</si>
  <si>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</si>
  <si>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</si>
  <si>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</si>
  <si>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</si>
  <si>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</si>
  <si>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</si>
  <si>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</si>
  <si>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</si>
  <si>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</si>
  <si>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</si>
  <si>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</si>
  <si>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</si>
  <si>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</si>
  <si>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</si>
  <si>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</si>
  <si>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</si>
  <si>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</si>
  <si>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</si>
  <si>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</si>
  <si>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</si>
  <si>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</si>
  <si>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</si>
  <si>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</si>
  <si>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</si>
  <si>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</si>
  <si>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</si>
  <si>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</si>
  <si>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</si>
  <si>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</si>
  <si>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</si>
  <si>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</si>
  <si>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</si>
  <si>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</si>
  <si>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</si>
  <si>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</si>
  <si>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</si>
  <si>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</si>
  <si>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</si>
  <si>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</si>
  <si>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</si>
  <si>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</si>
  <si>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</si>
  <si>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</si>
  <si>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</si>
  <si>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</si>
  <si>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</si>
  <si>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</si>
  <si>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</si>
  <si>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</si>
  <si>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</si>
  <si>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</si>
  <si>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</si>
  <si>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</si>
  <si>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</si>
  <si>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</si>
  <si>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</si>
  <si>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</si>
  <si>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</si>
  <si>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</si>
  <si>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</si>
  <si>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</si>
  <si>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</si>
  <si>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</si>
  <si>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</si>
  <si>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</si>
  <si>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</si>
  <si>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</si>
  <si>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</si>
  <si>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</si>
  <si>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</si>
  <si>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</si>
  <si>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</si>
  <si>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</si>
  <si>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</si>
  <si>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</si>
  <si>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</si>
  <si>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</si>
  <si>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</si>
  <si>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</si>
  <si>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</si>
  <si>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</si>
  <si>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</si>
  <si>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</si>
  <si>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</si>
  <si>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</si>
  <si>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</si>
  <si>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</si>
  <si>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</si>
  <si>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</si>
  <si>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</si>
  <si>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</si>
  <si>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</si>
  <si>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</si>
  <si>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</si>
  <si>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</si>
  <si>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</si>
  <si>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</si>
  <si>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</si>
  <si>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</si>
  <si>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</si>
  <si>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</si>
  <si>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</si>
  <si>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</si>
  <si>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</si>
  <si>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</si>
  <si>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</si>
  <si>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</si>
  <si>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</si>
  <si>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</si>
  <si>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</si>
  <si>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</si>
  <si>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</si>
  <si>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</si>
  <si>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</si>
  <si>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</si>
  <si>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</si>
  <si>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</si>
  <si>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</si>
  <si>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</si>
  <si>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</si>
  <si>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</si>
  <si>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</si>
  <si>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</si>
  <si>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</si>
  <si>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</si>
  <si>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</si>
  <si>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</si>
  <si>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</si>
  <si>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</si>
  <si>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</si>
  <si>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</si>
  <si>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</si>
  <si>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</si>
  <si>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</si>
  <si>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</si>
  <si>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</si>
  <si>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</si>
  <si>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</si>
  <si>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</si>
  <si>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</si>
  <si>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</si>
  <si>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</si>
  <si>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</si>
  <si>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</si>
  <si>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</si>
  <si>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</si>
  <si>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</si>
  <si>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</si>
  <si>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</si>
  <si>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</si>
  <si>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</si>
  <si>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</si>
  <si>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</si>
  <si>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</si>
  <si>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</si>
  <si>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</si>
  <si>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</si>
  <si>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</si>
  <si>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</si>
  <si>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</si>
  <si>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</si>
  <si>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</si>
  <si>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</si>
  <si>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</si>
  <si>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</si>
  <si>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</si>
  <si>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</si>
  <si>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</si>
  <si>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</si>
  <si>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</si>
  <si>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</si>
  <si>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</si>
  <si>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</si>
  <si>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</si>
  <si>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</si>
  <si>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</si>
  <si>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</si>
  <si>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</si>
  <si>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</si>
  <si>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</si>
  <si>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</si>
  <si>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</si>
  <si>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</si>
  <si>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</si>
  <si>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</si>
  <si>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</si>
  <si>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</si>
  <si>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</si>
  <si>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</si>
  <si>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</si>
  <si>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</si>
  <si>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</si>
  <si>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</si>
  <si>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</si>
  <si>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</si>
  <si>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</si>
  <si>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</si>
  <si>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</si>
  <si>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</si>
  <si>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</si>
  <si>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</si>
  <si>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</si>
  <si>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</si>
  <si>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</si>
  <si>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</si>
  <si>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</si>
  <si>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</si>
  <si>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</si>
  <si>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</si>
  <si>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</si>
  <si>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</si>
  <si>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</si>
  <si>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</si>
  <si>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</si>
  <si>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</si>
  <si>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</si>
  <si>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</si>
  <si>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</si>
  <si>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</si>
  <si>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</si>
  <si>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</si>
  <si>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</si>
  <si>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</si>
  <si>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</si>
  <si>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</si>
  <si>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</si>
  <si>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</si>
  <si>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</si>
  <si>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</si>
  <si>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</si>
  <si>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</si>
  <si>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</si>
  <si>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</si>
  <si>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</si>
  <si>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</si>
  <si>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</si>
  <si>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</si>
  <si>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</si>
  <si>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</si>
  <si>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</si>
  <si>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</si>
  <si>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</si>
  <si>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</si>
  <si>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</si>
  <si>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</si>
  <si>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</si>
  <si>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</si>
  <si>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</si>
  <si>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</si>
  <si>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</si>
  <si>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</si>
  <si>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</si>
  <si>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</si>
  <si>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</si>
  <si>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</si>
  <si>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</si>
  <si>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</si>
  <si>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</si>
  <si>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</si>
  <si>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</si>
  <si>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</si>
  <si>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</si>
  <si>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</si>
  <si>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</si>
  <si>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</si>
  <si>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</si>
  <si>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</si>
  <si>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</si>
  <si>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</si>
  <si>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</si>
  <si>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</si>
  <si>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</si>
  <si>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</si>
  <si>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</si>
  <si>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</si>
  <si>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</si>
  <si>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</si>
  <si>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</si>
  <si>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</si>
  <si>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</si>
  <si>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</si>
  <si>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</si>
  <si>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</si>
  <si>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</si>
  <si>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</si>
  <si>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</si>
  <si>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</si>
  <si>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</si>
  <si>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</si>
  <si>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</si>
  <si>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</si>
  <si>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</si>
  <si>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</si>
  <si>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</si>
  <si>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</si>
  <si>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</si>
  <si>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</si>
  <si>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</si>
  <si>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</si>
  <si>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</si>
  <si>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</si>
  <si>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</si>
  <si>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</si>
  <si>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</si>
  <si>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</si>
  <si>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</si>
  <si>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</si>
  <si>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</si>
  <si>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</si>
  <si>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</si>
  <si>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</si>
  <si>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</si>
  <si>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</si>
  <si>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</si>
  <si>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</si>
  <si>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</si>
  <si>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</si>
  <si>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</si>
  <si>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</si>
  <si>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</si>
  <si>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</si>
  <si>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</si>
  <si>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</si>
  <si>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</si>
  <si>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</si>
  <si>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</si>
  <si>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</si>
  <si>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</si>
  <si>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</si>
  <si>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</si>
  <si>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</si>
  <si>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</si>
  <si>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</si>
  <si>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</si>
  <si>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</si>
  <si>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</si>
  <si>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</si>
  <si>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</si>
  <si>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</si>
  <si>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</si>
  <si>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</si>
  <si>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</si>
  <si>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</si>
  <si>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</si>
  <si>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</si>
  <si>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</si>
  <si>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</si>
  <si>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</si>
  <si>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</si>
  <si>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</si>
  <si>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</si>
  <si>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</si>
  <si>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</si>
  <si>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</si>
  <si>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</si>
  <si>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</si>
  <si>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</si>
  <si>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</si>
  <si>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</si>
  <si>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</si>
  <si>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</si>
  <si>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</si>
  <si>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</si>
  <si>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</si>
  <si>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</si>
  <si>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</si>
  <si>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</si>
  <si>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</si>
  <si>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</si>
  <si>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</si>
  <si>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</si>
  <si>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</si>
  <si>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</si>
  <si>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</si>
  <si>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</si>
  <si>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</si>
  <si>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</si>
  <si>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</si>
  <si>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</si>
  <si>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</si>
  <si>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</si>
  <si>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</si>
  <si>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</si>
  <si>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</si>
  <si>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</si>
  <si>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</si>
  <si>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</si>
  <si>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</si>
  <si>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</si>
  <si>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</si>
  <si>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</si>
  <si>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</si>
  <si>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</si>
  <si>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</si>
  <si>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</si>
  <si>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</si>
  <si>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</si>
  <si>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</si>
  <si>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</si>
  <si>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</si>
  <si>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</si>
  <si>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</si>
  <si>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</si>
  <si>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</si>
  <si>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</si>
  <si>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</si>
  <si>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</si>
  <si>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</si>
  <si>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</si>
  <si>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</si>
  <si>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</si>
  <si>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</si>
  <si>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</si>
  <si>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</si>
  <si>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</si>
  <si>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</si>
  <si>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</si>
  <si>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</si>
  <si>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</si>
  <si>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</si>
  <si>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</si>
  <si>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</si>
  <si>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</si>
  <si>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</si>
  <si>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</si>
  <si>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</si>
  <si>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</si>
  <si>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</si>
  <si>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</si>
  <si>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</si>
  <si>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</si>
  <si>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</si>
  <si>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</si>
  <si>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</si>
  <si>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</si>
  <si>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</si>
  <si>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</si>
  <si>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</si>
  <si>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</si>
  <si>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</si>
  <si>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</si>
  <si>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</si>
  <si>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</si>
  <si>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</si>
  <si>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</si>
  <si>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</si>
  <si>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</si>
  <si>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</si>
  <si>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</si>
  <si>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</si>
  <si>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</si>
  <si>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</si>
  <si>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</si>
  <si>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</si>
  <si>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</si>
  <si>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</si>
  <si>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</si>
  <si>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</si>
  <si>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</si>
  <si>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</si>
  <si>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</si>
  <si>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</si>
  <si>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</si>
  <si>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</si>
  <si>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</si>
  <si>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</si>
  <si>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</si>
  <si>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</si>
  <si>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</si>
  <si>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</si>
  <si>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</si>
  <si>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</si>
  <si>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</si>
  <si>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</si>
  <si>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</si>
  <si>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</si>
  <si>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</si>
  <si>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</si>
  <si>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</si>
  <si>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</si>
  <si>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</si>
  <si>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</si>
  <si>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</si>
  <si>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</si>
  <si>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</si>
  <si>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</si>
  <si>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</si>
  <si>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</si>
  <si>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</si>
  <si>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</si>
  <si>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</si>
  <si>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</si>
  <si>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</si>
  <si>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</si>
  <si>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</si>
  <si>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</si>
  <si>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</si>
  <si>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</si>
  <si>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</si>
  <si>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</si>
  <si>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</si>
  <si>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</si>
  <si>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</si>
  <si>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</si>
  <si>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</si>
  <si>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</si>
  <si>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</si>
  <si>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</si>
  <si>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</si>
  <si>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</si>
  <si>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</si>
  <si>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</si>
  <si>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</si>
  <si>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</si>
  <si>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</si>
  <si>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</si>
  <si>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</si>
  <si>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</si>
  <si>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</si>
  <si>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</si>
  <si>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</si>
  <si>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</si>
  <si>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</si>
  <si>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</si>
  <si>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</si>
  <si>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</si>
  <si>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</si>
  <si>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</si>
  <si>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</si>
  <si>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</si>
  <si>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</si>
  <si>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</si>
  <si>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</si>
  <si>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</si>
  <si>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</si>
  <si>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</si>
  <si>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</si>
  <si>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</si>
  <si>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</si>
  <si>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</si>
  <si>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</si>
  <si>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</si>
  <si>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</si>
  <si>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</si>
  <si>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</si>
  <si>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</si>
  <si>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</si>
  <si>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</si>
  <si>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</si>
  <si>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</si>
  <si>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</si>
  <si>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</si>
  <si>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</si>
  <si>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</si>
  <si>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</si>
  <si>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</si>
  <si>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</si>
  <si>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</si>
  <si>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</si>
  <si>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</si>
  <si>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</si>
  <si>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</si>
  <si>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</si>
  <si>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</si>
  <si>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</si>
  <si>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</si>
  <si>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</si>
  <si>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</si>
  <si>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</si>
  <si>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</si>
  <si>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</si>
  <si>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</si>
  <si>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</si>
  <si>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</si>
  <si>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</si>
  <si>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</si>
  <si>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</si>
  <si>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</si>
  <si>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</si>
  <si>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</si>
  <si>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</si>
  <si>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</si>
  <si>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</si>
  <si>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</si>
  <si>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</si>
  <si>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</si>
  <si>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</si>
  <si>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</si>
  <si>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</si>
  <si>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</si>
  <si>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</si>
  <si>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</si>
  <si>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</si>
  <si>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</si>
  <si>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</si>
  <si>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</si>
  <si>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</si>
  <si>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</si>
  <si>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</si>
  <si>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</si>
  <si>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</si>
  <si>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</si>
  <si>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</si>
  <si>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</si>
  <si>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</si>
  <si>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</si>
  <si>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</si>
  <si>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</si>
  <si>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</si>
  <si>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</si>
  <si>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</si>
  <si>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</si>
  <si>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</si>
  <si>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</si>
  <si>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</si>
  <si>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</si>
  <si>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</si>
  <si>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</si>
  <si>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</si>
  <si>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</si>
  <si>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</si>
  <si>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</si>
  <si>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</si>
  <si>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</si>
  <si>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</si>
  <si>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</si>
  <si>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</si>
  <si>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</si>
  <si>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</si>
  <si>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</si>
  <si>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</si>
  <si>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</si>
  <si>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</si>
  <si>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</si>
  <si>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</si>
  <si>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</si>
  <si>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</si>
  <si>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</si>
  <si>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</si>
  <si>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</si>
  <si>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</si>
  <si>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</si>
  <si>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</si>
  <si>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</si>
  <si>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</si>
  <si>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</si>
  <si>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</si>
  <si>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</si>
  <si>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</si>
  <si>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</si>
  <si>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</si>
  <si>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</si>
  <si>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</si>
  <si>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</si>
  <si>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</si>
  <si>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</si>
  <si>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</si>
  <si>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</si>
  <si>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</si>
  <si>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</si>
  <si>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</si>
  <si>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</si>
  <si>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</si>
  <si>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</si>
  <si>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</si>
  <si>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</si>
  <si>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</si>
  <si>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</si>
  <si>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</si>
  <si>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</si>
  <si>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</si>
  <si>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</si>
  <si>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</si>
  <si>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</si>
  <si>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</si>
  <si>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</si>
  <si>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</si>
  <si>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</si>
  <si>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</si>
  <si>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</si>
  <si>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</si>
  <si>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</si>
  <si>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</si>
  <si>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</si>
  <si>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</si>
  <si>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</si>
  <si>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</si>
  <si>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</si>
  <si>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</si>
  <si>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</si>
  <si>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</si>
  <si>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</si>
  <si>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</si>
  <si>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</si>
  <si>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</si>
  <si>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</si>
  <si>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</si>
  <si>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</si>
  <si>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</si>
  <si>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</si>
  <si>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</si>
  <si>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</si>
  <si>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</si>
  <si>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</si>
  <si>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</si>
  <si>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</si>
  <si>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</si>
  <si>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</si>
  <si>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</si>
  <si>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</si>
  <si>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</si>
  <si>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</si>
  <si>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</si>
  <si>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</si>
  <si>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</si>
  <si>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</si>
  <si>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</si>
  <si>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</si>
  <si>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</si>
  <si>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</si>
  <si>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</si>
  <si>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</si>
  <si>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</si>
  <si>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</si>
  <si>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</si>
  <si>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</si>
  <si>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</si>
  <si>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</si>
  <si>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</si>
  <si>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</si>
  <si>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</si>
  <si>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</si>
  <si>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</si>
  <si>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</si>
  <si>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</si>
  <si>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</si>
  <si>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</si>
  <si>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</si>
  <si>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</si>
  <si>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</si>
  <si>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</si>
  <si>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</si>
  <si>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</si>
  <si>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</si>
  <si>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</si>
  <si>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</si>
  <si>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</si>
  <si>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</si>
  <si>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</si>
  <si>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</si>
  <si>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</si>
  <si>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</si>
  <si>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</si>
  <si>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</si>
  <si>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</si>
  <si>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</si>
  <si>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</si>
  <si>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</si>
  <si>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</si>
  <si>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</si>
  <si>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</si>
  <si>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</si>
  <si>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</si>
  <si>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</si>
  <si>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</si>
  <si>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</si>
  <si>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</si>
  <si>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</si>
  <si>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</si>
  <si>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</si>
  <si>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</si>
  <si>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</si>
  <si>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</si>
  <si>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</si>
  <si>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</si>
  <si>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</si>
  <si>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</si>
  <si>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</si>
  <si>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</si>
  <si>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</si>
  <si>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</si>
  <si>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</si>
  <si>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</si>
  <si>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</si>
  <si>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</si>
  <si>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</si>
  <si>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</si>
  <si>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</si>
  <si>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</si>
  <si>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</si>
  <si>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</si>
  <si>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</si>
  <si>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</si>
  <si>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</si>
  <si>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</si>
  <si>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</si>
  <si>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</si>
  <si>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</si>
  <si>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</si>
  <si>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</si>
  <si>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</si>
  <si>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</si>
  <si>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</si>
  <si>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</si>
  <si>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</si>
  <si>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</si>
  <si>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</si>
  <si>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</si>
  <si>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</si>
  <si>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</si>
  <si>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</si>
  <si>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</si>
  <si>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</si>
  <si>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</si>
  <si>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</si>
  <si>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</si>
  <si>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</si>
  <si>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</si>
  <si>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</si>
  <si>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</si>
  <si>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</si>
  <si>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</si>
  <si>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</si>
  <si>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</si>
  <si>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</si>
  <si>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</si>
  <si>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</si>
  <si>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</si>
  <si>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</si>
  <si>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</si>
  <si>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</si>
  <si>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</si>
  <si>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</si>
  <si>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</si>
  <si>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</si>
  <si>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</si>
  <si>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</si>
  <si>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</si>
  <si>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</si>
  <si>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</si>
  <si>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</si>
  <si>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</si>
  <si>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</si>
  <si>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</si>
  <si>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</si>
  <si>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</si>
  <si>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</si>
  <si>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</si>
  <si>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</si>
  <si>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</si>
  <si>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</si>
  <si>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</si>
  <si>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</si>
  <si>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</si>
  <si>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</si>
  <si>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</si>
  <si>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</si>
  <si>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</si>
  <si>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</si>
  <si>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</si>
  <si>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</si>
  <si>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</si>
  <si>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</si>
  <si>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</si>
  <si>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</si>
  <si>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</si>
  <si>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</si>
  <si>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</si>
  <si>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</si>
  <si>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</si>
  <si>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</si>
  <si>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</si>
  <si>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</si>
  <si>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</si>
  <si>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</si>
  <si>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</si>
  <si>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</si>
  <si>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</si>
  <si>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</si>
  <si>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</si>
  <si>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</si>
  <si>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</si>
  <si>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</si>
  <si>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</si>
  <si>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</si>
  <si>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</si>
  <si>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</si>
  <si>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</si>
  <si>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</si>
  <si>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</si>
  <si>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</si>
  <si>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</si>
  <si>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</si>
  <si>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</si>
  <si>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</si>
  <si>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</si>
  <si>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</si>
  <si>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</si>
  <si>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</si>
  <si>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</si>
  <si>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</si>
  <si>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</si>
  <si>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</si>
  <si>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</si>
  <si>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</si>
  <si>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</si>
  <si>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</si>
  <si>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</si>
  <si>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</si>
  <si>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</si>
  <si>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</si>
  <si>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</si>
  <si>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</si>
  <si>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</si>
  <si>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</si>
  <si>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</si>
  <si>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</si>
  <si>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</si>
  <si>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</si>
  <si>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</si>
  <si>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</si>
  <si>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</si>
  <si>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</si>
  <si>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</si>
  <si>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</si>
  <si>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</si>
  <si>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</si>
  <si>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</si>
  <si>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</si>
  <si>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</si>
  <si>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</si>
  <si>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</si>
  <si>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</si>
  <si>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</si>
  <si>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</si>
  <si>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</si>
  <si>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</si>
  <si>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</si>
  <si>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</si>
  <si>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</si>
  <si>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</si>
  <si>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</si>
  <si>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</si>
  <si>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</si>
  <si>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</si>
  <si>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</si>
  <si>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</si>
  <si>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</si>
  <si>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</si>
  <si>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</si>
  <si>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</si>
  <si>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</si>
  <si>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</si>
  <si>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</si>
  <si>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</si>
  <si>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</si>
  <si>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</si>
  <si>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</si>
  <si>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</si>
  <si>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</si>
  <si>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</si>
  <si>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</si>
  <si>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</si>
  <si>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</si>
  <si>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</si>
  <si>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</si>
  <si>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</si>
  <si>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</si>
  <si>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</si>
  <si>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</si>
  <si>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</si>
  <si>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</si>
  <si>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</si>
  <si>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</si>
  <si>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</si>
  <si>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</si>
  <si>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</si>
  <si>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</si>
  <si>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</si>
  <si>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</si>
  <si>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</si>
  <si>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</si>
  <si>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</si>
  <si>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</si>
  <si>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</si>
  <si>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</si>
  <si>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</si>
  <si>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</si>
  <si>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</si>
  <si>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</si>
  <si>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</si>
  <si>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</si>
  <si>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</si>
  <si>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</si>
  <si>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</si>
  <si>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</si>
  <si>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</si>
  <si>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</si>
  <si>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</si>
  <si>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</si>
  <si>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</si>
  <si>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</si>
  <si>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</si>
  <si>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</si>
  <si>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</si>
  <si>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</si>
  <si>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</si>
  <si>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</si>
  <si>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</si>
  <si>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</si>
  <si>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</si>
  <si>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</si>
  <si>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</si>
  <si>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</si>
  <si>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</si>
  <si>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</si>
  <si>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</si>
  <si>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</si>
  <si>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</si>
  <si>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</si>
  <si>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</si>
  <si>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</si>
  <si>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</si>
  <si>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</si>
  <si>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</si>
  <si>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</si>
  <si>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</si>
  <si>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</si>
  <si>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</si>
  <si>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</si>
  <si>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</si>
  <si>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</si>
  <si>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</si>
  <si>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</si>
  <si>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</si>
  <si>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</si>
  <si>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</si>
  <si>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</si>
  <si>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</si>
  <si>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</si>
  <si>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</si>
  <si>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</si>
  <si>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</si>
  <si>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</si>
  <si>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</si>
  <si>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</si>
  <si>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</si>
  <si>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</si>
  <si>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</si>
  <si>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</si>
  <si>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</si>
  <si>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</si>
  <si>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</si>
  <si>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</si>
  <si>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</si>
  <si>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</si>
  <si>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</si>
  <si>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</si>
  <si>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</si>
  <si>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</si>
  <si>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</si>
  <si>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</si>
  <si>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</si>
  <si>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</si>
  <si>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</si>
  <si>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</si>
  <si>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</si>
  <si>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</si>
  <si>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</si>
  <si>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</si>
  <si>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</si>
  <si>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</si>
  <si>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</si>
  <si>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</si>
  <si>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</si>
  <si>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</si>
  <si>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</si>
  <si>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</si>
  <si>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</si>
  <si>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</si>
  <si>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</si>
  <si>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</si>
  <si>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</si>
  <si>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</si>
  <si>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</si>
  <si>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</si>
  <si>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</si>
  <si>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</si>
  <si>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</si>
  <si>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</si>
  <si>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</si>
  <si>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</si>
  <si>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</si>
  <si>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</si>
  <si>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</si>
  <si>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</si>
  <si>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</si>
  <si>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</si>
  <si>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</si>
  <si>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</si>
  <si>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</si>
  <si>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</si>
  <si>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</si>
  <si>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</si>
  <si>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</si>
  <si>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</si>
  <si>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</si>
  <si>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</si>
  <si>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</si>
  <si>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</si>
  <si>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</si>
  <si>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</si>
  <si>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</si>
  <si>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</si>
  <si>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</si>
  <si>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</si>
  <si>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</si>
  <si>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</si>
  <si>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</si>
  <si>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</si>
  <si>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</si>
  <si>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</si>
  <si>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</si>
  <si>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</si>
  <si>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</si>
  <si>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</si>
  <si>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</si>
  <si>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</si>
  <si>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</si>
  <si>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</si>
  <si>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</si>
  <si>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</si>
  <si>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</si>
  <si>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</si>
  <si>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</si>
  <si>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</si>
  <si>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</si>
  <si>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</si>
  <si>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</si>
  <si>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</si>
  <si>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</si>
  <si>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</si>
  <si>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</si>
  <si>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</si>
  <si>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</si>
  <si>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</si>
  <si>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</si>
  <si>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</si>
  <si>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</si>
  <si>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</si>
  <si>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</si>
  <si>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</si>
  <si>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</si>
  <si>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</si>
  <si>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</si>
  <si>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</si>
  <si>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</si>
  <si>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</si>
  <si>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</si>
  <si>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</si>
  <si>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</si>
  <si>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</si>
  <si>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</si>
  <si>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</si>
  <si>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</si>
  <si>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</si>
  <si>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</si>
  <si>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</si>
  <si>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</si>
  <si>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</si>
  <si>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</si>
  <si>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</si>
  <si>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</si>
  <si>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</si>
  <si>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</si>
  <si>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</si>
  <si>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</si>
  <si>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</si>
  <si>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</si>
  <si>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</si>
  <si>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</si>
  <si>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</si>
  <si>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</si>
  <si>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</si>
  <si>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</si>
  <si>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</si>
  <si>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</si>
  <si>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</si>
  <si>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</si>
  <si>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</si>
  <si>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</si>
  <si>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</si>
  <si>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</si>
  <si>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</si>
  <si>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</si>
  <si>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</si>
  <si>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</si>
  <si>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</si>
  <si>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</si>
  <si>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</si>
  <si>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</si>
  <si>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</si>
  <si>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</si>
  <si>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</si>
  <si>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</si>
  <si>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</si>
  <si>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</si>
  <si>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</si>
  <si>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</si>
  <si>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</si>
  <si>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</si>
  <si>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</si>
  <si>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</si>
  <si>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</si>
  <si>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</si>
  <si>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</si>
  <si>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</si>
  <si>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</si>
  <si>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</si>
  <si>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</si>
  <si>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</si>
  <si>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</si>
  <si>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</si>
  <si>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</si>
  <si>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</si>
  <si>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</si>
  <si>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</si>
  <si>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</si>
  <si>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</si>
  <si>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</si>
  <si>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</si>
  <si>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</si>
  <si>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</si>
  <si>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</si>
  <si>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</si>
  <si>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</si>
  <si>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</si>
  <si>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</si>
  <si>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</si>
  <si>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</si>
  <si>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</si>
  <si>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</si>
  <si>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</si>
  <si>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</si>
  <si>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</si>
  <si>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</si>
  <si>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</si>
  <si>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</si>
  <si>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</si>
  <si>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</si>
  <si>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</si>
  <si>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</si>
  <si>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</si>
  <si>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</si>
  <si>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</si>
  <si>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</si>
  <si>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</si>
  <si>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</si>
  <si>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</si>
  <si>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</si>
  <si>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</si>
  <si>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</si>
  <si>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</si>
  <si>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</si>
  <si>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</si>
  <si>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</si>
  <si>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</si>
  <si>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</si>
  <si>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</si>
  <si>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</si>
  <si>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</si>
  <si>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</si>
  <si>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</si>
  <si>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</si>
  <si>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</si>
  <si>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</si>
  <si>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</si>
  <si>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</si>
  <si>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</si>
  <si>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</si>
  <si>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</si>
  <si>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</si>
  <si>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</si>
  <si>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</si>
  <si>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</si>
  <si>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</si>
  <si>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</si>
  <si>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</si>
  <si>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</si>
  <si>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</si>
  <si>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</si>
  <si>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</si>
  <si>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</si>
  <si>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</si>
  <si>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</si>
  <si>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</si>
  <si>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</si>
  <si>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</si>
  <si>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</si>
  <si>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</si>
  <si>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</si>
  <si>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</si>
  <si>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</si>
  <si>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</si>
  <si>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</si>
  <si>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</si>
  <si>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</si>
  <si>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</si>
  <si>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</si>
  <si>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</si>
  <si>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</si>
  <si>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</si>
  <si>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</si>
  <si>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</si>
  <si>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</si>
  <si>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</si>
  <si>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</si>
  <si>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</si>
  <si>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</si>
  <si>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</si>
  <si>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</si>
  <si>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</si>
  <si>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</si>
  <si>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</si>
  <si>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</si>
  <si>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</si>
  <si>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</si>
  <si>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</si>
  <si>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</si>
  <si>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</si>
  <si>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</si>
  <si>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</si>
  <si>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</si>
  <si>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</si>
  <si>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</si>
  <si>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</si>
  <si>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</si>
  <si>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</si>
  <si>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</si>
  <si>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</si>
  <si>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</si>
  <si>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</si>
  <si>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</si>
  <si>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</si>
  <si>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</si>
  <si>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</si>
  <si>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</si>
  <si>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</si>
  <si>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</si>
  <si>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</si>
  <si>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</si>
  <si>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</si>
  <si>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</si>
  <si>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</si>
  <si>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</si>
  <si>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</si>
  <si>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</si>
  <si>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</si>
  <si>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</si>
  <si>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</si>
  <si>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</si>
  <si>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</si>
  <si>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</si>
  <si>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</si>
  <si>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</si>
  <si>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</si>
  <si>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</si>
  <si>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</si>
  <si>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</si>
  <si>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</si>
  <si>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</si>
  <si>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</si>
  <si>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</si>
  <si>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</si>
  <si>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</si>
  <si>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</si>
  <si>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</si>
  <si>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</si>
  <si>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</si>
  <si>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</si>
  <si>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</si>
  <si>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</si>
  <si>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</si>
  <si>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</si>
  <si>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</si>
  <si>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</si>
  <si>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</si>
  <si>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</si>
  <si>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</si>
  <si>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</si>
  <si>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</si>
  <si>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</si>
  <si>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</si>
  <si>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</si>
  <si>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</si>
  <si>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</si>
  <si>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</si>
  <si>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</si>
  <si>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</si>
  <si>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</si>
  <si>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</si>
  <si>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</si>
  <si>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</si>
  <si>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</si>
  <si>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</si>
  <si>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</si>
  <si>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</si>
  <si>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</si>
  <si>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</si>
  <si>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</si>
  <si>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</si>
  <si>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</si>
  <si>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</si>
  <si>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</si>
  <si>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</si>
  <si>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</si>
  <si>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</si>
  <si>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</si>
  <si>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</si>
  <si>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</si>
  <si>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</si>
  <si>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</si>
  <si>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</si>
  <si>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</si>
  <si>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</si>
  <si>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</si>
  <si>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</si>
  <si>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</si>
  <si>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</si>
  <si>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</si>
  <si>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</si>
  <si>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</si>
  <si>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</si>
  <si>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</si>
  <si>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</si>
  <si>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</si>
  <si>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</si>
  <si>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</si>
  <si>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</si>
  <si>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</si>
  <si>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</si>
  <si>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</si>
  <si>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</si>
  <si>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</si>
  <si>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</si>
  <si>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</si>
  <si>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</si>
  <si>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</si>
  <si>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</si>
  <si>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</si>
  <si>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</si>
  <si>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</si>
  <si>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</si>
  <si>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</si>
  <si>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</si>
  <si>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</si>
  <si>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</si>
  <si>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</si>
  <si>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</si>
  <si>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</si>
  <si>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</si>
  <si>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</si>
  <si>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</si>
  <si>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</si>
  <si>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</si>
  <si>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</si>
  <si>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</si>
  <si>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</si>
  <si>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</si>
  <si>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</si>
  <si>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</si>
  <si>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</si>
  <si>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</si>
  <si>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</si>
  <si>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</si>
  <si>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</si>
  <si>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</si>
  <si>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</si>
  <si>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</si>
  <si>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</si>
  <si>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</si>
  <si>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</si>
  <si>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</si>
  <si>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</si>
  <si>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</si>
  <si>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</si>
  <si>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</si>
  <si>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</si>
  <si>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</si>
  <si>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</si>
  <si>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</si>
  <si>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</si>
  <si>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</si>
  <si>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</si>
  <si>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</si>
  <si>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</si>
  <si>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</si>
  <si>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</si>
  <si>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</si>
  <si>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</si>
  <si>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</si>
  <si>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</si>
  <si>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</si>
  <si>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</si>
  <si>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</si>
  <si>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</si>
  <si>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</si>
  <si>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</si>
  <si>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</si>
  <si>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</si>
  <si>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</si>
  <si>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</si>
  <si>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</si>
  <si>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</si>
  <si>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</si>
  <si>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</si>
  <si>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</si>
  <si>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</si>
  <si>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</si>
  <si>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</si>
  <si>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</si>
  <si>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</si>
  <si>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</si>
  <si>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</si>
  <si>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</si>
  <si>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</si>
  <si>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</si>
  <si>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</si>
  <si>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</si>
  <si>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</si>
  <si>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</si>
  <si>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</si>
  <si>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</si>
  <si>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</si>
  <si>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</si>
  <si>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</si>
  <si>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</si>
  <si>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</si>
  <si>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</si>
  <si>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</si>
  <si>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</si>
  <si>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</si>
  <si>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</si>
  <si>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</si>
  <si>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</si>
  <si>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</si>
  <si>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</si>
  <si>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</si>
  <si>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</si>
  <si>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</si>
  <si>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</si>
  <si>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</si>
  <si>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</si>
  <si>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</si>
  <si>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</si>
  <si>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</si>
  <si>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</si>
  <si>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</si>
  <si>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</si>
  <si>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</si>
  <si>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</si>
  <si>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</si>
  <si>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</si>
  <si>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</si>
  <si>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</si>
  <si>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</si>
  <si>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</si>
  <si>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</si>
  <si>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</si>
  <si>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</si>
  <si>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</si>
  <si>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</si>
  <si>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</si>
  <si>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</si>
  <si>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</si>
  <si>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</si>
  <si>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</si>
  <si>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</si>
  <si>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</si>
  <si>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</si>
  <si>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</si>
  <si>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</si>
  <si>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</si>
  <si>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</si>
  <si>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</si>
  <si>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</si>
  <si>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</si>
  <si>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</si>
  <si>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</si>
  <si>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</si>
  <si>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</si>
  <si>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</si>
  <si>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</si>
  <si>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</si>
  <si>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</si>
  <si>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</si>
  <si>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</si>
  <si>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</si>
  <si>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</si>
  <si>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</si>
  <si>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</si>
  <si>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</si>
  <si>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</si>
  <si>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</si>
  <si>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</si>
  <si>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</si>
  <si>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</si>
  <si>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</si>
  <si>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</si>
  <si>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</si>
  <si>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</si>
  <si>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</si>
  <si>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</si>
  <si>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</si>
  <si>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</si>
  <si>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</si>
  <si>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</si>
  <si>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</si>
  <si>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</si>
  <si>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</si>
  <si>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</si>
  <si>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</si>
  <si>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</si>
  <si>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</si>
  <si>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</si>
  <si>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</si>
  <si>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</si>
  <si>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</si>
  <si>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</si>
  <si>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</si>
  <si>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</si>
  <si>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</si>
  <si>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</si>
  <si>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</si>
  <si>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</si>
  <si>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</si>
  <si>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</si>
  <si>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</si>
  <si>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</si>
  <si>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</si>
  <si>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</si>
  <si>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</si>
  <si>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</si>
  <si>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</si>
  <si>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</si>
  <si>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</si>
  <si>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</si>
  <si>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</si>
  <si>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</si>
  <si>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</si>
  <si>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</si>
  <si>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</si>
  <si>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</si>
  <si>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</si>
  <si>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</si>
  <si>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</si>
  <si>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</si>
  <si>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</si>
  <si>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</si>
  <si>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</si>
  <si>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</si>
  <si>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</si>
  <si>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</si>
  <si>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</si>
  <si>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</si>
  <si>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</si>
  <si>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</si>
  <si>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</si>
  <si>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</si>
  <si>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</si>
  <si>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</si>
  <si>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</si>
  <si>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</si>
  <si>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</si>
  <si>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</si>
  <si>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</si>
  <si>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</si>
  <si>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</si>
  <si>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</si>
  <si>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</si>
  <si>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</si>
  <si>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</si>
  <si>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</si>
  <si>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</si>
  <si>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</si>
  <si>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</si>
  <si>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</si>
  <si>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</si>
  <si>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</si>
  <si>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</si>
  <si>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</si>
  <si>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</si>
  <si>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</si>
  <si>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</si>
  <si>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</si>
  <si>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</si>
  <si>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</si>
  <si>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</si>
  <si>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</si>
  <si>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</si>
  <si>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</si>
  <si>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</si>
  <si>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</si>
  <si>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</si>
  <si>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</si>
  <si>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</si>
  <si>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</si>
  <si>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</si>
  <si>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</si>
  <si>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</si>
  <si>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</si>
  <si>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</si>
  <si>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</si>
  <si>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</si>
  <si>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</si>
  <si>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</si>
  <si>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</si>
  <si>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</si>
  <si>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</si>
  <si>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</si>
  <si>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</si>
  <si>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</si>
  <si>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</si>
  <si>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</si>
  <si>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</si>
  <si>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</si>
  <si>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</si>
  <si>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</si>
  <si>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</si>
  <si>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</si>
  <si>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</si>
  <si>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</si>
  <si>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</si>
  <si>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</si>
  <si>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</si>
  <si>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</si>
  <si>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</si>
  <si>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</si>
  <si>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</si>
  <si>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</si>
  <si>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</si>
  <si>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</si>
  <si>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</si>
  <si>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</si>
  <si>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</si>
  <si>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</si>
  <si>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</si>
  <si>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</si>
  <si>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</si>
  <si>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</si>
  <si>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</si>
  <si>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</si>
  <si>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</si>
  <si>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</si>
  <si>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</si>
  <si>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</si>
  <si>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</si>
  <si>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</si>
  <si>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</si>
  <si>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</si>
  <si>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</si>
  <si>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</si>
  <si>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</si>
  <si>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</si>
  <si>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</si>
  <si>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</si>
  <si>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</si>
  <si>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</si>
  <si>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</si>
  <si>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</si>
  <si>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</si>
  <si>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</si>
  <si>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</si>
  <si>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</si>
  <si>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</si>
  <si>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</si>
  <si>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</si>
  <si>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</si>
  <si>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</si>
  <si>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</si>
  <si>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</si>
  <si>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</si>
  <si>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</si>
  <si>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</si>
  <si>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</si>
  <si>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</si>
  <si>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</si>
  <si>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</si>
  <si>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</si>
  <si>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</si>
  <si>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</si>
  <si>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</si>
  <si>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</si>
  <si>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</si>
  <si>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</si>
  <si>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</si>
  <si>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</si>
  <si>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</si>
  <si>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</si>
  <si>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</si>
  <si>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</si>
  <si>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</si>
  <si>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</si>
  <si>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</si>
  <si>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</si>
  <si>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</si>
  <si>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</si>
  <si>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</si>
  <si>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</si>
  <si>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</si>
  <si>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</si>
  <si>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</si>
  <si>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</si>
  <si>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</si>
  <si>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</si>
  <si>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</si>
  <si>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</si>
  <si>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</si>
  <si>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</si>
  <si>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</si>
  <si>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</si>
  <si>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</si>
  <si>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</si>
  <si>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</si>
  <si>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</si>
  <si>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</si>
  <si>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</si>
  <si>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</si>
  <si>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</si>
  <si>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</si>
  <si>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</si>
  <si>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</si>
  <si>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</si>
  <si>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</si>
  <si>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</si>
  <si>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</si>
  <si>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</si>
  <si>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</si>
  <si>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</si>
  <si>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</si>
  <si>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</si>
  <si>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</si>
  <si>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</si>
  <si>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</si>
  <si>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</si>
  <si>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</si>
  <si>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</si>
  <si>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</si>
  <si>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</si>
  <si>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</si>
  <si>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</si>
  <si>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</si>
  <si>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</si>
  <si>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</si>
  <si>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</si>
  <si>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</si>
  <si>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</si>
  <si>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</si>
  <si>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</si>
  <si>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</si>
  <si>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</si>
  <si>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</si>
  <si>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</si>
  <si>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</si>
  <si>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</si>
  <si>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</si>
  <si>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</si>
  <si>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</si>
  <si>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</si>
  <si>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</si>
  <si>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</si>
  <si>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</si>
  <si>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</si>
  <si>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</si>
  <si>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</si>
  <si>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</si>
  <si>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</si>
  <si>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</si>
  <si>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</si>
  <si>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</si>
  <si>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</si>
  <si>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</si>
  <si>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</si>
  <si>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</si>
  <si>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</si>
  <si>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</si>
  <si>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</si>
  <si>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</si>
  <si>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</si>
  <si>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</si>
  <si>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</si>
  <si>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</si>
  <si>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</si>
  <si>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</si>
  <si>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</si>
  <si>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</si>
  <si>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</si>
  <si>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</si>
  <si>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</si>
  <si>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</si>
  <si>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</si>
  <si>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</si>
  <si>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</si>
  <si>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</si>
  <si>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</si>
  <si>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</si>
  <si>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</si>
  <si>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</si>
  <si>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</si>
  <si>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</si>
  <si>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</si>
  <si>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</si>
  <si>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</si>
  <si>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</si>
  <si>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</si>
  <si>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</si>
  <si>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</si>
  <si>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</si>
  <si>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</si>
  <si>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</si>
  <si>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</si>
  <si>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</si>
  <si>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</si>
  <si>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</si>
  <si>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</si>
  <si>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</si>
  <si>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</si>
  <si>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</si>
  <si>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</si>
  <si>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</si>
  <si>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</si>
  <si>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</si>
  <si>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</si>
  <si>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</si>
  <si>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</si>
  <si>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</si>
  <si>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</si>
  <si>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</si>
  <si>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</si>
  <si>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</si>
  <si>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</si>
  <si>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</si>
  <si>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</si>
  <si>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</si>
  <si>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</si>
  <si>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</si>
  <si>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</si>
  <si>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</si>
  <si>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</si>
  <si>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</si>
  <si>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</si>
  <si>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</si>
  <si>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</si>
  <si>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</si>
  <si>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</si>
  <si>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</si>
  <si>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</si>
  <si>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</si>
  <si>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</si>
  <si>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</si>
  <si>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</si>
  <si>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</si>
  <si>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</si>
  <si>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</si>
  <si>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</si>
  <si>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</si>
  <si>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</si>
  <si>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</si>
  <si>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</si>
  <si>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</si>
  <si>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</si>
  <si>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</si>
  <si>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</si>
  <si>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</si>
  <si>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</si>
  <si>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</si>
  <si>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</si>
  <si>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</si>
  <si>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</si>
  <si>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</si>
  <si>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</si>
  <si>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</si>
  <si>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</si>
  <si>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</si>
  <si>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</si>
  <si>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</si>
  <si>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</si>
  <si>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</si>
  <si>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</si>
  <si>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</si>
  <si>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</si>
  <si>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</si>
  <si>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</si>
  <si>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</si>
  <si>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</si>
  <si>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</si>
  <si>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</si>
  <si>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</si>
  <si>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</si>
  <si>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</si>
  <si>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</si>
  <si>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</si>
  <si>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</si>
  <si>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</si>
  <si>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</si>
  <si>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</si>
  <si>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</si>
  <si>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</si>
  <si>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</si>
  <si>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</si>
  <si>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</si>
  <si>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</si>
  <si>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</si>
  <si>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</si>
  <si>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</si>
  <si>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</si>
  <si>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</si>
  <si>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</si>
  <si>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</si>
  <si>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</si>
  <si>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</si>
  <si>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</si>
  <si>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</si>
  <si>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</si>
  <si>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</si>
  <si>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</si>
  <si>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</si>
  <si>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</si>
  <si>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</si>
  <si>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</si>
  <si>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</si>
  <si>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</si>
  <si>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</si>
  <si>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</si>
  <si>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</si>
  <si>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</si>
  <si>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</si>
  <si>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</si>
  <si>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</si>
  <si>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</si>
  <si>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</si>
  <si>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</si>
  <si>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</si>
  <si>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</si>
  <si>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</si>
  <si>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</si>
  <si>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</si>
  <si>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</si>
  <si>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</si>
  <si>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</si>
  <si>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</si>
  <si>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</si>
  <si>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</si>
  <si>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</si>
  <si>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</si>
  <si>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</si>
  <si>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</si>
  <si>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</si>
  <si>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</si>
  <si>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</si>
  <si>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</si>
  <si>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</si>
  <si>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</si>
  <si>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</si>
  <si>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</si>
  <si>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</si>
  <si>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</si>
  <si>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</si>
  <si>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</si>
  <si>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</si>
  <si>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</si>
  <si>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</si>
  <si>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</si>
  <si>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</si>
  <si>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</si>
  <si>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</si>
  <si>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</si>
  <si>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</si>
  <si>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</si>
  <si>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</si>
  <si>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</si>
  <si>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</si>
  <si>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</si>
  <si>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</si>
  <si>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</si>
  <si>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</si>
  <si>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</si>
  <si>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</si>
  <si>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</si>
  <si>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</si>
  <si>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</si>
  <si>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</si>
  <si>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</si>
  <si>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</si>
  <si>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</si>
  <si>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</si>
  <si>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</si>
  <si>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</si>
  <si>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</si>
  <si>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</si>
  <si>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</si>
  <si>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</si>
  <si>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</si>
  <si>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</si>
  <si>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</si>
  <si>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</si>
  <si>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</si>
  <si>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</si>
  <si>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</si>
  <si>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</si>
  <si>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</si>
  <si>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</si>
  <si>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</si>
  <si>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</si>
  <si>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</si>
  <si>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</si>
  <si>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</si>
  <si>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</si>
  <si>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</si>
  <si>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</si>
  <si>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</si>
  <si>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</si>
  <si>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</si>
  <si>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</si>
  <si>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</si>
  <si>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</si>
  <si>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</si>
  <si>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</si>
  <si>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</si>
  <si>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</si>
  <si>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</si>
  <si>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</si>
  <si>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</si>
  <si>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</si>
  <si>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</si>
  <si>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</si>
  <si>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</si>
  <si>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</si>
  <si>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</si>
  <si>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</si>
  <si>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</si>
  <si>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</si>
  <si>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</si>
  <si>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</si>
  <si>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</si>
  <si>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</si>
  <si>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</si>
  <si>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</si>
  <si>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</si>
  <si>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</si>
  <si>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</si>
  <si>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</si>
  <si>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</si>
  <si>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</si>
  <si>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</si>
  <si>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</si>
  <si>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</si>
  <si>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</si>
  <si>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</si>
  <si>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</si>
  <si>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</si>
  <si>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</si>
  <si>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</si>
  <si>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</si>
  <si>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</si>
  <si>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</si>
  <si>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</si>
  <si>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</si>
  <si>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</si>
  <si>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</si>
  <si>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</si>
  <si>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</si>
  <si>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</si>
  <si>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</si>
  <si>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</si>
  <si>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</si>
  <si>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</si>
  <si>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</si>
  <si>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</si>
  <si>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</si>
  <si>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</si>
  <si>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</si>
  <si>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</si>
  <si>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</si>
  <si>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</si>
  <si>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</si>
  <si>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</si>
  <si>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</si>
  <si>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</si>
  <si>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</si>
  <si>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</si>
  <si>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</si>
  <si>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</si>
  <si>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</si>
  <si>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</si>
  <si>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</si>
  <si>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</si>
  <si>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</si>
  <si>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</si>
  <si>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</si>
  <si>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</si>
  <si>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</si>
  <si>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</si>
  <si>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</si>
  <si>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</si>
  <si>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</si>
  <si>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</si>
  <si>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</si>
  <si>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</si>
  <si>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</si>
  <si>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</si>
  <si>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</si>
  <si>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</si>
  <si>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</si>
  <si>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</si>
  <si>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</si>
  <si>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</si>
  <si>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</si>
  <si>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</si>
  <si>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</si>
  <si>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</si>
  <si>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</si>
  <si>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</si>
  <si>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</si>
  <si>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</si>
  <si>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</si>
  <si>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</si>
  <si>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</si>
  <si>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</si>
  <si>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</si>
  <si>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</si>
  <si>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</si>
  <si>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</si>
  <si>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</si>
  <si>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</si>
  <si>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</si>
  <si>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</si>
  <si>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</si>
  <si>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</si>
  <si>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</si>
  <si>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</si>
  <si>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</si>
  <si>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</si>
  <si>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</si>
  <si>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</si>
  <si>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</si>
  <si>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</si>
  <si>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</si>
  <si>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</si>
  <si>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</si>
  <si>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</si>
  <si>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</si>
  <si>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</si>
  <si>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</si>
  <si>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</si>
  <si>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</si>
  <si>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</si>
  <si>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</si>
  <si>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</si>
  <si>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</si>
  <si>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</si>
  <si>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</si>
  <si>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</si>
  <si>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</si>
  <si>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</si>
  <si>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</si>
  <si>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</si>
  <si>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</si>
  <si>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</si>
  <si>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</si>
  <si>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</si>
  <si>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</si>
  <si>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</si>
  <si>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</si>
  <si>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</si>
  <si>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</si>
  <si>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</si>
  <si>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</si>
  <si>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</si>
  <si>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</si>
  <si>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</si>
  <si>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</si>
  <si>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</si>
  <si>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</si>
  <si>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</si>
  <si>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</si>
  <si>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</si>
  <si>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</si>
  <si>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</si>
  <si>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</si>
  <si>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</si>
  <si>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</si>
  <si>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</si>
  <si>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</si>
  <si>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</si>
  <si>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</si>
  <si>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</si>
  <si>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</si>
  <si>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</si>
  <si>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</si>
  <si>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</si>
  <si>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</si>
  <si>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</si>
  <si>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</si>
  <si>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</si>
  <si>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</si>
  <si>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</si>
  <si>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</si>
  <si>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</si>
  <si>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</si>
  <si>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</si>
  <si>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</si>
  <si>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</si>
  <si>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</si>
  <si>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</si>
  <si>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</si>
  <si>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</si>
  <si>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</si>
  <si>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</si>
  <si>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</si>
  <si>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</si>
  <si>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</si>
  <si>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</si>
  <si>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</si>
  <si>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</si>
  <si>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</si>
  <si>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</si>
  <si>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</si>
  <si>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</si>
  <si>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</si>
  <si>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</si>
  <si>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</si>
  <si>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</si>
  <si>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</si>
  <si>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</si>
  <si>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</si>
  <si>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</si>
  <si>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</si>
  <si>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</si>
  <si>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</si>
  <si>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</si>
  <si>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</si>
  <si>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</si>
  <si>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</si>
  <si>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</si>
  <si>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</si>
  <si>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</si>
  <si>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</si>
  <si>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</si>
  <si>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</si>
  <si>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</si>
  <si>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</si>
  <si>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</si>
  <si>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</si>
  <si>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</si>
  <si>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</si>
  <si>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</si>
  <si>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</si>
  <si>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</si>
  <si>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</si>
  <si>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</si>
  <si>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</si>
  <si>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</si>
  <si>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</si>
  <si>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</si>
  <si>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</si>
  <si>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</si>
  <si>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</si>
  <si>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</si>
  <si>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</si>
  <si>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</si>
  <si>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</si>
  <si>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</si>
  <si>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</si>
  <si>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</si>
  <si>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</si>
  <si>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</si>
  <si>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</si>
  <si>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</si>
  <si>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</si>
  <si>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</si>
  <si>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</si>
  <si>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</si>
  <si>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</si>
  <si>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</si>
  <si>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</si>
  <si>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</si>
  <si>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</si>
  <si>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</si>
  <si>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</si>
  <si>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</si>
  <si>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</si>
  <si>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</si>
  <si>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</si>
  <si>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</si>
  <si>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</si>
  <si>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</si>
  <si>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</si>
  <si>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</si>
  <si>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</si>
  <si>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</si>
  <si>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</si>
  <si>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</si>
  <si>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</si>
  <si>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</si>
  <si>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</si>
  <si>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</si>
  <si>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</si>
  <si>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</si>
  <si>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</si>
  <si>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</si>
  <si>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</si>
  <si>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</si>
  <si>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</si>
  <si>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</si>
  <si>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</si>
  <si>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</si>
  <si>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</si>
  <si>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</si>
  <si>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</si>
  <si>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</si>
  <si>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</si>
  <si>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</si>
  <si>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</si>
  <si>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</si>
  <si>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</si>
  <si>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</si>
  <si>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</si>
  <si>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</si>
  <si>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</si>
  <si>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</si>
  <si>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</si>
  <si>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</si>
  <si>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</si>
  <si>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</si>
  <si>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</si>
  <si>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</si>
  <si>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</si>
  <si>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</si>
  <si>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</si>
  <si>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</si>
  <si>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</si>
  <si>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</si>
  <si>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</si>
  <si>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</si>
  <si>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</si>
  <si>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</si>
  <si>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</si>
  <si>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</si>
  <si>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</si>
  <si>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</si>
  <si>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</si>
  <si>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</si>
  <si>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</si>
  <si>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</si>
  <si>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</si>
  <si>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</si>
  <si>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</si>
  <si>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</si>
  <si>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</si>
  <si>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</si>
  <si>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</si>
  <si>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</si>
  <si>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</si>
  <si>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</si>
  <si>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</si>
  <si>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</si>
  <si>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</si>
  <si>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</si>
  <si>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</si>
  <si>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</si>
  <si>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</si>
  <si>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</si>
  <si>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</si>
  <si>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</si>
  <si>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</si>
  <si>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</si>
  <si>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</si>
  <si>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</si>
  <si>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</si>
  <si>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</si>
  <si>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</si>
  <si>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</si>
  <si>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</si>
  <si>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</si>
  <si>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</si>
  <si>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</si>
  <si>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</si>
  <si>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</si>
  <si>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</si>
  <si>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</si>
  <si>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</si>
  <si>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</si>
  <si>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</si>
  <si>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</si>
  <si>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</si>
  <si>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</si>
  <si>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</si>
  <si>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</si>
  <si>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</si>
  <si>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</si>
  <si>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</si>
  <si>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</si>
  <si>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</si>
  <si>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</si>
  <si>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</si>
  <si>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</si>
  <si>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</si>
  <si>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</si>
  <si>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</si>
  <si>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</si>
  <si>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</si>
  <si>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</si>
  <si>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</si>
  <si>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</si>
  <si>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</si>
  <si>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</si>
  <si>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</si>
  <si>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</si>
  <si>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</si>
  <si>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</si>
  <si>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</si>
  <si>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</si>
  <si>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</si>
  <si>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</si>
  <si>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</si>
  <si>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</si>
  <si>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</si>
  <si>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</si>
  <si>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</si>
  <si>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</si>
  <si>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</si>
  <si>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</si>
  <si>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</si>
  <si>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</si>
  <si>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</si>
  <si>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</si>
  <si>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</si>
  <si>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</si>
  <si>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</si>
  <si>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</si>
  <si>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</si>
  <si>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</si>
  <si>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</si>
  <si>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</si>
  <si>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</si>
  <si>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</si>
  <si>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</si>
  <si>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</si>
  <si>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</si>
  <si>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</si>
  <si>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</si>
  <si>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</si>
  <si>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</si>
  <si>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</si>
  <si>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</si>
  <si>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</si>
  <si>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</si>
  <si>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</si>
  <si>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</si>
  <si>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</si>
  <si>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</si>
  <si>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</si>
  <si>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</si>
  <si>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</si>
  <si>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</si>
  <si>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</si>
  <si>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</si>
  <si>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</si>
  <si>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</si>
  <si>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</si>
  <si>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</si>
  <si>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</si>
  <si>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</si>
  <si>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</si>
  <si>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</si>
  <si>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</si>
  <si>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</si>
  <si>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</si>
  <si>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</si>
  <si>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</si>
  <si>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</si>
  <si>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</si>
  <si>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</si>
  <si>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</si>
  <si>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SAVSKI GAJ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</si>
</sst>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17220145</v>
      </c>
      <c r="D2" s="6">
        <f>'PR-RAS'!E6</f>
        <v>19314570.959999997</v>
      </c>
      <c r="E2" s="6">
        <v>0</v>
      </c>
      <c r="F2" s="6">
        <v>0</v>
      </c>
      <c r="G2" s="7">
        <f t="shared" ref="G2:G264" si="0">(B2/1000)*(C2*1+D2*2)</f>
        <v>55849.286919999999</v>
      </c>
      <c r="H2" s="7">
        <f t="shared" ref="H2:H264" si="1">ABS(C2-ROUND(C2,0))+ABS(D2-ROUND(D2,0))</f>
        <v>4.0000002831220627E-2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12995982</v>
      </c>
      <c r="D46" s="1">
        <f>'PR-RAS'!E50</f>
        <v>14301822.029999999</v>
      </c>
      <c r="E46" s="1">
        <v>0</v>
      </c>
      <c r="F46" s="1">
        <v>0</v>
      </c>
      <c r="G46" s="2">
        <f t="shared" si="0"/>
        <v>1871983.1727</v>
      </c>
      <c r="H46" s="2">
        <f t="shared" si="1"/>
        <v>2.9999999329447746E-2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12714622</v>
      </c>
      <c r="D64" s="1">
        <f>'PR-RAS'!E68</f>
        <v>14009500.699999999</v>
      </c>
      <c r="E64" s="1">
        <v>0</v>
      </c>
      <c r="F64" s="1">
        <v>0</v>
      </c>
      <c r="G64" s="2">
        <f t="shared" si="0"/>
        <v>2566218.2741999999</v>
      </c>
      <c r="H64" s="2">
        <f t="shared" si="1"/>
        <v>0.30000000074505806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12235646</v>
      </c>
      <c r="D65" s="1">
        <f>'PR-RAS'!E69</f>
        <v>13486253.369999999</v>
      </c>
      <c r="E65" s="1">
        <v>0</v>
      </c>
      <c r="F65" s="1">
        <v>0</v>
      </c>
      <c r="G65" s="2">
        <f t="shared" si="0"/>
        <v>2509321.7753599999</v>
      </c>
      <c r="H65" s="2">
        <f t="shared" si="1"/>
        <v>0.36999999918043613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478976</v>
      </c>
      <c r="D66" s="1">
        <f>'PR-RAS'!E70</f>
        <v>523247.33</v>
      </c>
      <c r="E66" s="1">
        <v>0</v>
      </c>
      <c r="F66" s="1">
        <v>0</v>
      </c>
      <c r="G66" s="2">
        <f t="shared" si="0"/>
        <v>99155.592900000018</v>
      </c>
      <c r="H66" s="2">
        <f t="shared" si="1"/>
        <v>0.33000000001629815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281360</v>
      </c>
      <c r="D73" s="1">
        <f>'PR-RAS'!E77</f>
        <v>292321.33</v>
      </c>
      <c r="E73" s="1">
        <v>0</v>
      </c>
      <c r="F73" s="1">
        <v>0</v>
      </c>
      <c r="G73" s="2">
        <f t="shared" si="0"/>
        <v>62352.19152</v>
      </c>
      <c r="H73" s="2">
        <f t="shared" si="1"/>
        <v>0.33000000001629815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3996</v>
      </c>
      <c r="E74" s="1">
        <v>0</v>
      </c>
      <c r="F74" s="1">
        <v>0</v>
      </c>
      <c r="G74" s="2">
        <f t="shared" si="0"/>
        <v>583.41599999999994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281360</v>
      </c>
      <c r="D76" s="1">
        <f>'PR-RAS'!E80</f>
        <v>288325.33</v>
      </c>
      <c r="E76" s="1">
        <v>0</v>
      </c>
      <c r="F76" s="1">
        <v>0</v>
      </c>
      <c r="G76" s="2">
        <f t="shared" si="0"/>
        <v>64350.799500000001</v>
      </c>
      <c r="H76" s="2">
        <f t="shared" si="1"/>
        <v>0.33000000001629815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1214088</v>
      </c>
      <c r="D102" s="1">
        <f>'PR-RAS'!E106</f>
        <v>1535003.21</v>
      </c>
      <c r="E102" s="1">
        <v>0</v>
      </c>
      <c r="F102" s="1">
        <v>0</v>
      </c>
      <c r="G102" s="2">
        <f t="shared" si="0"/>
        <v>432693.53642000002</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1214088</v>
      </c>
      <c r="D108" s="1">
        <f>'PR-RAS'!E112</f>
        <v>1535003.21</v>
      </c>
      <c r="E108" s="1">
        <v>0</v>
      </c>
      <c r="F108" s="1">
        <v>0</v>
      </c>
      <c r="G108" s="2">
        <f t="shared" si="0"/>
        <v>458398.10294000001</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1214088</v>
      </c>
      <c r="D113" s="1">
        <f>'PR-RAS'!E117</f>
        <v>1535003.21</v>
      </c>
      <c r="E113" s="1">
        <v>0</v>
      </c>
      <c r="F113" s="1">
        <v>0</v>
      </c>
      <c r="G113" s="2">
        <f t="shared" si="0"/>
        <v>479818.57504000003</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10870</v>
      </c>
      <c r="D120" s="1">
        <f>'PR-RAS'!E124</f>
        <v>30980</v>
      </c>
      <c r="E120" s="1">
        <v>0</v>
      </c>
      <c r="F120" s="1">
        <v>0</v>
      </c>
      <c r="G120" s="2">
        <f t="shared" si="0"/>
        <v>8666.77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5870</v>
      </c>
      <c r="D121" s="1">
        <f>'PR-RAS'!E125</f>
        <v>30980</v>
      </c>
      <c r="E121" s="1">
        <v>0</v>
      </c>
      <c r="F121" s="1">
        <v>0</v>
      </c>
      <c r="G121" s="2">
        <f t="shared" si="0"/>
        <v>8139.5999999999995</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5870</v>
      </c>
      <c r="D123" s="1">
        <f>'PR-RAS'!E127</f>
        <v>30980</v>
      </c>
      <c r="E123" s="1">
        <v>0</v>
      </c>
      <c r="F123" s="1">
        <v>0</v>
      </c>
      <c r="G123" s="2">
        <f t="shared" si="0"/>
        <v>8275.26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5000</v>
      </c>
      <c r="D125" s="1">
        <f>'PR-RAS'!E129</f>
        <v>0</v>
      </c>
      <c r="E125" s="1">
        <v>0</v>
      </c>
      <c r="F125" s="1">
        <v>0</v>
      </c>
      <c r="G125" s="2">
        <f t="shared" si="0"/>
        <v>620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2999205</v>
      </c>
      <c r="D129" s="1">
        <f>'PR-RAS'!E133</f>
        <v>3446765.7199999997</v>
      </c>
      <c r="E129" s="1">
        <v>0</v>
      </c>
      <c r="F129" s="1">
        <v>0</v>
      </c>
      <c r="G129" s="2">
        <f t="shared" si="0"/>
        <v>1266270.2643200001</v>
      </c>
      <c r="H129" s="2">
        <f t="shared" si="1"/>
        <v>0.28000000026077032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2999205</v>
      </c>
      <c r="D130" s="1">
        <f>'PR-RAS'!E134</f>
        <v>3446765.7199999997</v>
      </c>
      <c r="E130" s="1">
        <v>0</v>
      </c>
      <c r="F130" s="1">
        <v>0</v>
      </c>
      <c r="G130" s="2">
        <f t="shared" si="0"/>
        <v>1276163.00076</v>
      </c>
      <c r="H130" s="2">
        <f t="shared" si="1"/>
        <v>0.28000000026077032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2468067</v>
      </c>
      <c r="D131" s="1">
        <f>'PR-RAS'!E135</f>
        <v>3432968.53</v>
      </c>
      <c r="E131" s="1">
        <v>0</v>
      </c>
      <c r="F131" s="1">
        <v>0</v>
      </c>
      <c r="G131" s="2">
        <f t="shared" si="0"/>
        <v>1213420.5277999998</v>
      </c>
      <c r="H131" s="2">
        <f t="shared" si="1"/>
        <v>0.47000000020489097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531138</v>
      </c>
      <c r="D132" s="1">
        <f>'PR-RAS'!E136</f>
        <v>13797.19</v>
      </c>
      <c r="E132" s="1">
        <v>0</v>
      </c>
      <c r="F132" s="1">
        <v>0</v>
      </c>
      <c r="G132" s="2">
        <f t="shared" si="0"/>
        <v>73193.941780000008</v>
      </c>
      <c r="H132" s="2">
        <f t="shared" si="1"/>
        <v>0.19000000000050932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16614918</v>
      </c>
      <c r="D147" s="1">
        <f>'PR-RAS'!E151</f>
        <v>18749566.449999999</v>
      </c>
      <c r="E147" s="1">
        <v>0</v>
      </c>
      <c r="F147" s="1">
        <v>0</v>
      </c>
      <c r="G147" s="2">
        <f t="shared" si="0"/>
        <v>7900651.4313999992</v>
      </c>
      <c r="H147" s="2">
        <f t="shared" si="1"/>
        <v>0.44999999925494194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13704065</v>
      </c>
      <c r="D148" s="1">
        <f>'PR-RAS'!E152</f>
        <v>15242445.710000001</v>
      </c>
      <c r="E148" s="1">
        <v>0</v>
      </c>
      <c r="F148" s="1">
        <v>0</v>
      </c>
      <c r="G148" s="2">
        <f t="shared" si="0"/>
        <v>6495776.5937399995</v>
      </c>
      <c r="H148" s="2">
        <f t="shared" si="1"/>
        <v>0.28999999910593033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11480958</v>
      </c>
      <c r="D149" s="1">
        <f>'PR-RAS'!E153</f>
        <v>12648451.74</v>
      </c>
      <c r="E149" s="1">
        <v>0</v>
      </c>
      <c r="F149" s="1">
        <v>0</v>
      </c>
      <c r="G149" s="2">
        <f t="shared" si="0"/>
        <v>5443123.4990400001</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11480958</v>
      </c>
      <c r="D150" s="1">
        <f>'PR-RAS'!E154</f>
        <v>12648451.74</v>
      </c>
      <c r="E150" s="1">
        <v>0</v>
      </c>
      <c r="F150" s="1">
        <v>0</v>
      </c>
      <c r="G150" s="2">
        <f t="shared" si="0"/>
        <v>5479901.3605200006</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454027</v>
      </c>
      <c r="D154" s="1">
        <f>'PR-RAS'!E158</f>
        <v>556925</v>
      </c>
      <c r="E154" s="1">
        <v>0</v>
      </c>
      <c r="F154" s="1">
        <v>0</v>
      </c>
      <c r="G154" s="2">
        <f t="shared" si="0"/>
        <v>239885.18099999998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1769080</v>
      </c>
      <c r="D155" s="1">
        <f>'PR-RAS'!E159</f>
        <v>2037068.97</v>
      </c>
      <c r="E155" s="1">
        <v>0</v>
      </c>
      <c r="F155" s="1">
        <v>0</v>
      </c>
      <c r="G155" s="2">
        <f t="shared" si="0"/>
        <v>899855.56275999988</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1769080</v>
      </c>
      <c r="D157" s="1">
        <f>'PR-RAS'!E161</f>
        <v>2037068.97</v>
      </c>
      <c r="E157" s="1">
        <v>0</v>
      </c>
      <c r="F157" s="1">
        <v>0</v>
      </c>
      <c r="G157" s="2">
        <f t="shared" si="0"/>
        <v>911541.99863999989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2901355</v>
      </c>
      <c r="D159" s="1">
        <f>'PR-RAS'!E163</f>
        <v>3496054.58</v>
      </c>
      <c r="E159" s="1">
        <v>0</v>
      </c>
      <c r="F159" s="1">
        <v>0</v>
      </c>
      <c r="G159" s="2">
        <f t="shared" si="0"/>
        <v>1563167.3372800001</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352561</v>
      </c>
      <c r="D160" s="1">
        <f>'PR-RAS'!E164</f>
        <v>445496.23999999993</v>
      </c>
      <c r="E160" s="1">
        <v>0</v>
      </c>
      <c r="F160" s="1">
        <v>0</v>
      </c>
      <c r="G160" s="2">
        <f t="shared" si="0"/>
        <v>197725.00331999999</v>
      </c>
      <c r="H160" s="2">
        <f t="shared" si="1"/>
        <v>0.23999999993247911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2324</v>
      </c>
      <c r="D161" s="1">
        <f>'PR-RAS'!E165</f>
        <v>31456.53</v>
      </c>
      <c r="E161" s="1">
        <v>0</v>
      </c>
      <c r="F161" s="1">
        <v>0</v>
      </c>
      <c r="G161" s="2">
        <f t="shared" si="0"/>
        <v>10437.929599999999</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339903</v>
      </c>
      <c r="D162" s="1">
        <f>'PR-RAS'!E166</f>
        <v>400519.41</v>
      </c>
      <c r="E162" s="1">
        <v>0</v>
      </c>
      <c r="F162" s="1">
        <v>0</v>
      </c>
      <c r="G162" s="2">
        <f t="shared" si="0"/>
        <v>183691.63301999998</v>
      </c>
      <c r="H162" s="2">
        <f t="shared" si="1"/>
        <v>0.40999999997438863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5110</v>
      </c>
      <c r="D163" s="1">
        <f>'PR-RAS'!E167</f>
        <v>5518</v>
      </c>
      <c r="E163" s="1">
        <v>0</v>
      </c>
      <c r="F163" s="1">
        <v>0</v>
      </c>
      <c r="G163" s="2">
        <f t="shared" si="0"/>
        <v>2615.652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5224</v>
      </c>
      <c r="D164" s="1">
        <f>'PR-RAS'!E168</f>
        <v>8002.3</v>
      </c>
      <c r="E164" s="1">
        <v>0</v>
      </c>
      <c r="F164" s="1">
        <v>0</v>
      </c>
      <c r="G164" s="2">
        <f t="shared" si="0"/>
        <v>3460.2617999999998</v>
      </c>
      <c r="H164" s="2">
        <f t="shared" si="1"/>
        <v>0.3000000000001819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1554197</v>
      </c>
      <c r="D165" s="1">
        <f>'PR-RAS'!E169</f>
        <v>1794618.44</v>
      </c>
      <c r="E165" s="1">
        <v>0</v>
      </c>
      <c r="F165" s="1">
        <v>0</v>
      </c>
      <c r="G165" s="2">
        <f t="shared" si="0"/>
        <v>843523.15632000007</v>
      </c>
      <c r="H165" s="2">
        <f t="shared" si="1"/>
        <v>0.43999999994412065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350377</v>
      </c>
      <c r="D166" s="1">
        <f>'PR-RAS'!E170</f>
        <v>344862.65</v>
      </c>
      <c r="E166" s="1">
        <v>0</v>
      </c>
      <c r="F166" s="1">
        <v>0</v>
      </c>
      <c r="G166" s="2">
        <f t="shared" si="0"/>
        <v>171616.87950000001</v>
      </c>
      <c r="H166" s="2">
        <f t="shared" si="1"/>
        <v>0.34999999997671694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929123</v>
      </c>
      <c r="D167" s="1">
        <f>'PR-RAS'!E171</f>
        <v>1226849.3500000001</v>
      </c>
      <c r="E167" s="1">
        <v>0</v>
      </c>
      <c r="F167" s="1">
        <v>0</v>
      </c>
      <c r="G167" s="2">
        <f t="shared" si="0"/>
        <v>561548.40220000001</v>
      </c>
      <c r="H167" s="2">
        <f t="shared" si="1"/>
        <v>0.35000000009313226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115802</v>
      </c>
      <c r="D168" s="1">
        <f>'PR-RAS'!E172</f>
        <v>164369.73000000001</v>
      </c>
      <c r="E168" s="1">
        <v>0</v>
      </c>
      <c r="F168" s="1">
        <v>0</v>
      </c>
      <c r="G168" s="2">
        <f t="shared" si="0"/>
        <v>74238.423820000011</v>
      </c>
      <c r="H168" s="2">
        <f t="shared" si="1"/>
        <v>0.26999999998952262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147259</v>
      </c>
      <c r="D169" s="1">
        <f>'PR-RAS'!E173</f>
        <v>42455.68</v>
      </c>
      <c r="E169" s="1">
        <v>0</v>
      </c>
      <c r="F169" s="1">
        <v>0</v>
      </c>
      <c r="G169" s="2">
        <f t="shared" si="0"/>
        <v>39004.620479999998</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5714</v>
      </c>
      <c r="D170" s="1">
        <f>'PR-RAS'!E174</f>
        <v>0</v>
      </c>
      <c r="E170" s="1">
        <v>0</v>
      </c>
      <c r="F170" s="1">
        <v>0</v>
      </c>
      <c r="G170" s="2">
        <f t="shared" si="0"/>
        <v>965.66600000000005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5922</v>
      </c>
      <c r="D172" s="1">
        <f>'PR-RAS'!E176</f>
        <v>16081.03</v>
      </c>
      <c r="E172" s="1">
        <v>0</v>
      </c>
      <c r="F172" s="1">
        <v>0</v>
      </c>
      <c r="G172" s="2">
        <f t="shared" si="0"/>
        <v>6512.3742600000005</v>
      </c>
      <c r="H172" s="2">
        <f t="shared" si="1"/>
        <v>3.0000000000654836E-2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974551</v>
      </c>
      <c r="D173" s="1">
        <f>'PR-RAS'!E177</f>
        <v>1193739.2</v>
      </c>
      <c r="E173" s="1">
        <v>0</v>
      </c>
      <c r="F173" s="1">
        <v>0</v>
      </c>
      <c r="G173" s="2">
        <f t="shared" si="0"/>
        <v>578269.0567999999</v>
      </c>
      <c r="H173" s="2">
        <f t="shared" si="1"/>
        <v>0.19999999995343387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506271</v>
      </c>
      <c r="D174" s="1">
        <f>'PR-RAS'!E178</f>
        <v>724263.36</v>
      </c>
      <c r="E174" s="1">
        <v>0</v>
      </c>
      <c r="F174" s="1">
        <v>0</v>
      </c>
      <c r="G174" s="2">
        <f t="shared" si="0"/>
        <v>338180.00555999996</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155874</v>
      </c>
      <c r="D175" s="1">
        <f>'PR-RAS'!E179</f>
        <v>93536.63</v>
      </c>
      <c r="E175" s="1">
        <v>0</v>
      </c>
      <c r="F175" s="1">
        <v>0</v>
      </c>
      <c r="G175" s="2">
        <f t="shared" si="0"/>
        <v>59672.823239999998</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3400</v>
      </c>
      <c r="E176" s="1">
        <v>0</v>
      </c>
      <c r="F176" s="1">
        <v>0</v>
      </c>
      <c r="G176" s="2">
        <f t="shared" si="0"/>
        <v>1190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124770</v>
      </c>
      <c r="D177" s="1">
        <f>'PR-RAS'!E181</f>
        <v>117483.42</v>
      </c>
      <c r="E177" s="1">
        <v>0</v>
      </c>
      <c r="F177" s="1">
        <v>0</v>
      </c>
      <c r="G177" s="2">
        <f t="shared" si="0"/>
        <v>63313.683839999991</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30425</v>
      </c>
      <c r="D178" s="1">
        <f>'PR-RAS'!E182</f>
        <v>31523.75</v>
      </c>
      <c r="E178" s="1">
        <v>0</v>
      </c>
      <c r="F178" s="1">
        <v>0</v>
      </c>
      <c r="G178" s="2">
        <f t="shared" si="0"/>
        <v>16544.6325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28930</v>
      </c>
      <c r="D179" s="1">
        <f>'PR-RAS'!E183</f>
        <v>26307.5</v>
      </c>
      <c r="E179" s="1">
        <v>0</v>
      </c>
      <c r="F179" s="1">
        <v>0</v>
      </c>
      <c r="G179" s="2">
        <f t="shared" si="0"/>
        <v>14515.01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99919</v>
      </c>
      <c r="D180" s="1">
        <f>'PR-RAS'!E184</f>
        <v>60643.65</v>
      </c>
      <c r="E180" s="1">
        <v>0</v>
      </c>
      <c r="F180" s="1">
        <v>0</v>
      </c>
      <c r="G180" s="2">
        <f t="shared" si="0"/>
        <v>39595.927699999993</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18616</v>
      </c>
      <c r="D181" s="1">
        <f>'PR-RAS'!E185</f>
        <v>18137.5</v>
      </c>
      <c r="E181" s="1">
        <v>0</v>
      </c>
      <c r="F181" s="1">
        <v>0</v>
      </c>
      <c r="G181" s="2">
        <f t="shared" si="0"/>
        <v>9880.3799999999992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9746</v>
      </c>
      <c r="D182" s="1">
        <f>'PR-RAS'!E186</f>
        <v>118443.39</v>
      </c>
      <c r="E182" s="1">
        <v>0</v>
      </c>
      <c r="F182" s="1">
        <v>0</v>
      </c>
      <c r="G182" s="2">
        <f t="shared" si="0"/>
        <v>44640.533179999999</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20046</v>
      </c>
      <c r="D184" s="1">
        <f>'PR-RAS'!E188</f>
        <v>62200.7</v>
      </c>
      <c r="E184" s="1">
        <v>0</v>
      </c>
      <c r="F184" s="1">
        <v>0</v>
      </c>
      <c r="G184" s="2">
        <f t="shared" si="0"/>
        <v>26433.874199999998</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9521</v>
      </c>
      <c r="D185" s="1">
        <f>'PR-RAS'!E189</f>
        <v>44957.32</v>
      </c>
      <c r="E185" s="1">
        <v>0</v>
      </c>
      <c r="F185" s="1">
        <v>0</v>
      </c>
      <c r="G185" s="2">
        <f t="shared" si="0"/>
        <v>18296.157759999998</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9625</v>
      </c>
      <c r="D189" s="1">
        <f>'PR-RAS'!E193</f>
        <v>9700</v>
      </c>
      <c r="E189" s="1">
        <v>0</v>
      </c>
      <c r="F189" s="1">
        <v>0</v>
      </c>
      <c r="G189" s="2">
        <f t="shared" si="0"/>
        <v>5456.7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750</v>
      </c>
      <c r="E190" s="1">
        <v>0</v>
      </c>
      <c r="F190" s="1">
        <v>0</v>
      </c>
      <c r="G190" s="2">
        <f t="shared" si="0"/>
        <v>283.5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600</v>
      </c>
      <c r="D191" s="1">
        <f>'PR-RAS'!E195</f>
        <v>6793.38</v>
      </c>
      <c r="E191" s="1">
        <v>0</v>
      </c>
      <c r="F191" s="1">
        <v>0</v>
      </c>
      <c r="G191" s="2">
        <f t="shared" si="0"/>
        <v>2695.4844000000003</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9498</v>
      </c>
      <c r="D192" s="1">
        <f>'PR-RAS'!E196</f>
        <v>9566.16</v>
      </c>
      <c r="E192" s="1">
        <v>0</v>
      </c>
      <c r="F192" s="1">
        <v>0</v>
      </c>
      <c r="G192" s="2">
        <f t="shared" si="0"/>
        <v>5468.3911200000002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9498</v>
      </c>
      <c r="D206" s="1">
        <f>'PR-RAS'!E210</f>
        <v>9566.16</v>
      </c>
      <c r="E206" s="1">
        <v>0</v>
      </c>
      <c r="F206" s="1">
        <v>0</v>
      </c>
      <c r="G206" s="2">
        <f t="shared" si="0"/>
        <v>5869.2155999999995</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8171</v>
      </c>
      <c r="D207" s="1">
        <f>'PR-RAS'!E211</f>
        <v>8431.8799999999992</v>
      </c>
      <c r="E207" s="1">
        <v>0</v>
      </c>
      <c r="F207" s="1">
        <v>0</v>
      </c>
      <c r="G207" s="2">
        <f t="shared" si="0"/>
        <v>5157.1605599999994</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1327</v>
      </c>
      <c r="D209" s="1">
        <f>'PR-RAS'!E213</f>
        <v>1134.28</v>
      </c>
      <c r="E209" s="1">
        <v>0</v>
      </c>
      <c r="F209" s="1">
        <v>0</v>
      </c>
      <c r="G209" s="2">
        <f t="shared" si="0"/>
        <v>747.8764799999999</v>
      </c>
      <c r="H209" s="2">
        <f t="shared" si="1"/>
        <v>0.27999999999997272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1500</v>
      </c>
      <c r="E248" s="1">
        <v>0</v>
      </c>
      <c r="F248" s="1">
        <v>0</v>
      </c>
      <c r="G248" s="2">
        <f t="shared" si="0"/>
        <v>741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1500</v>
      </c>
      <c r="E255" s="1">
        <v>0</v>
      </c>
      <c r="F255" s="1">
        <v>0</v>
      </c>
      <c r="G255" s="2">
        <f t="shared" si="0"/>
        <v>762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1500</v>
      </c>
      <c r="E256" s="1">
        <v>0</v>
      </c>
      <c r="F256" s="1">
        <v>0</v>
      </c>
      <c r="G256" s="2">
        <f t="shared" si="0"/>
        <v>765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16614918</v>
      </c>
      <c r="D285" s="1">
        <f>'PR-RAS'!E289</f>
        <v>18749566.449999999</v>
      </c>
      <c r="E285" s="1">
        <v>0</v>
      </c>
      <c r="F285" s="1">
        <v>0</v>
      </c>
      <c r="G285" s="2">
        <f t="shared" si="8"/>
        <v>15368390.455599999</v>
      </c>
      <c r="H285" s="2">
        <f t="shared" si="9"/>
        <v>0.44999999925494194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605227</v>
      </c>
      <c r="D286" s="1">
        <f>'PR-RAS'!E290</f>
        <v>565004.50999999791</v>
      </c>
      <c r="E286" s="1">
        <v>0</v>
      </c>
      <c r="F286" s="1">
        <v>0</v>
      </c>
      <c r="G286" s="2">
        <f t="shared" si="8"/>
        <v>494542.26569999877</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443699</v>
      </c>
      <c r="D288" s="1">
        <f>'PR-RAS'!E292</f>
        <v>1048083.53</v>
      </c>
      <c r="E288" s="1">
        <v>0</v>
      </c>
      <c r="F288" s="1">
        <v>0</v>
      </c>
      <c r="G288" s="2">
        <f t="shared" si="8"/>
        <v>728941.55921999994</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170469</v>
      </c>
      <c r="D290" s="1">
        <f>'PR-RAS'!E294</f>
        <v>31486.43</v>
      </c>
      <c r="E290" s="1">
        <v>0</v>
      </c>
      <c r="F290" s="1">
        <v>0</v>
      </c>
      <c r="G290" s="2">
        <f t="shared" si="8"/>
        <v>67464.697539999994</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170469</v>
      </c>
      <c r="D291" s="1">
        <f>'PR-RAS'!E295</f>
        <v>31486.43</v>
      </c>
      <c r="E291" s="1">
        <v>0</v>
      </c>
      <c r="F291" s="1">
        <v>0</v>
      </c>
      <c r="G291" s="2">
        <f t="shared" si="8"/>
        <v>67698.139399999985</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531139</v>
      </c>
      <c r="D345" s="1">
        <f>'PR-RAS'!E350</f>
        <v>522408.70999999996</v>
      </c>
      <c r="E345" s="1">
        <v>0</v>
      </c>
      <c r="F345" s="1">
        <v>0</v>
      </c>
      <c r="G345" s="2">
        <f t="shared" si="8"/>
        <v>542129.00847999996</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508639</v>
      </c>
      <c r="D358" s="1">
        <f>'PR-RAS'!E363</f>
        <v>522408.70999999996</v>
      </c>
      <c r="E358" s="1">
        <v>0</v>
      </c>
      <c r="F358" s="1">
        <v>0</v>
      </c>
      <c r="G358" s="2">
        <f t="shared" si="8"/>
        <v>554583.94193999993</v>
      </c>
      <c r="H358" s="2">
        <f t="shared" si="9"/>
        <v>0.2900000000372529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5593</v>
      </c>
      <c r="D364" s="1">
        <f>'PR-RAS'!E369</f>
        <v>5439.6</v>
      </c>
      <c r="E364" s="1">
        <v>0</v>
      </c>
      <c r="F364" s="1">
        <v>0</v>
      </c>
      <c r="G364" s="2">
        <f t="shared" si="8"/>
        <v>5979.4085999999998</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5593</v>
      </c>
      <c r="D365" s="1">
        <f>'PR-RAS'!E370</f>
        <v>5439.6</v>
      </c>
      <c r="E365" s="1">
        <v>0</v>
      </c>
      <c r="F365" s="1">
        <v>0</v>
      </c>
      <c r="G365" s="2">
        <f t="shared" si="8"/>
        <v>5995.8807999999999</v>
      </c>
      <c r="H365" s="2">
        <f t="shared" si="9"/>
        <v>0.3999999999996362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503046</v>
      </c>
      <c r="D378" s="1">
        <f>'PR-RAS'!E383</f>
        <v>516969.11</v>
      </c>
      <c r="E378" s="1">
        <v>0</v>
      </c>
      <c r="F378" s="1">
        <v>0</v>
      </c>
      <c r="G378" s="2">
        <f t="shared" si="8"/>
        <v>579443.05093999999</v>
      </c>
      <c r="H378" s="2">
        <f t="shared" si="9"/>
        <v>0.10999999998603016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503046</v>
      </c>
      <c r="D379" s="1">
        <f>'PR-RAS'!E384</f>
        <v>516969.11</v>
      </c>
      <c r="E379" s="1">
        <v>0</v>
      </c>
      <c r="F379" s="1">
        <v>0</v>
      </c>
      <c r="G379" s="2">
        <f t="shared" si="8"/>
        <v>580980.03515999997</v>
      </c>
      <c r="H379" s="2">
        <f t="shared" si="9"/>
        <v>0.10999999998603016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22500</v>
      </c>
      <c r="D397" s="1">
        <f>'PR-RAS'!E402</f>
        <v>0</v>
      </c>
      <c r="E397" s="1">
        <v>0</v>
      </c>
      <c r="F397" s="1">
        <v>0</v>
      </c>
      <c r="G397" s="2">
        <f t="shared" si="8"/>
        <v>8910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22500</v>
      </c>
      <c r="D398" s="1">
        <f>'PR-RAS'!E403</f>
        <v>0</v>
      </c>
      <c r="E398" s="1">
        <v>0</v>
      </c>
      <c r="F398" s="1">
        <v>0</v>
      </c>
      <c r="G398" s="2">
        <f t="shared" si="8"/>
        <v>8932.5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531139</v>
      </c>
      <c r="D403" s="1">
        <f>'PR-RAS'!E408</f>
        <v>522408.70999999996</v>
      </c>
      <c r="E403" s="1">
        <v>0</v>
      </c>
      <c r="F403" s="1">
        <v>0</v>
      </c>
      <c r="G403" s="2">
        <f t="shared" si="8"/>
        <v>633534.48083999997</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768728</v>
      </c>
      <c r="D405" s="1">
        <f>'PR-RAS'!E410</f>
        <v>1299868</v>
      </c>
      <c r="E405" s="1">
        <v>0</v>
      </c>
      <c r="F405" s="1">
        <v>0</v>
      </c>
      <c r="G405" s="2">
        <f t="shared" si="8"/>
        <v>1360859.456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17220145</v>
      </c>
      <c r="D407" s="1">
        <f>'PR-RAS'!E412</f>
        <v>19314570.959999997</v>
      </c>
      <c r="E407" s="1">
        <v>0</v>
      </c>
      <c r="F407" s="1">
        <v>0</v>
      </c>
      <c r="G407" s="2">
        <f t="shared" si="8"/>
        <v>22674810.489519998</v>
      </c>
      <c r="H407" s="2">
        <f t="shared" si="9"/>
        <v>4.0000002831220627E-2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17146057</v>
      </c>
      <c r="D408" s="1">
        <f>'PR-RAS'!E413</f>
        <v>19271975.16</v>
      </c>
      <c r="E408" s="1">
        <v>0</v>
      </c>
      <c r="F408" s="1">
        <v>0</v>
      </c>
      <c r="G408" s="2">
        <f t="shared" si="8"/>
        <v>22665832.97924</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74088</v>
      </c>
      <c r="D409" s="1">
        <f>'PR-RAS'!E414</f>
        <v>42595.79999999702</v>
      </c>
      <c r="E409" s="1">
        <v>0</v>
      </c>
      <c r="F409" s="1">
        <v>0</v>
      </c>
      <c r="G409" s="2">
        <f t="shared" si="8"/>
        <v>64986.076799997565</v>
      </c>
      <c r="H409" s="2">
        <f t="shared" si="9"/>
        <v>0.20000000298023224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325029</v>
      </c>
      <c r="D412" s="1">
        <f>'PR-RAS'!E417</f>
        <v>251784.46999999997</v>
      </c>
      <c r="E412" s="1">
        <v>0</v>
      </c>
      <c r="F412" s="1">
        <v>0</v>
      </c>
      <c r="G412" s="2">
        <f t="shared" si="8"/>
        <v>340553.75333999994</v>
      </c>
      <c r="H412" s="2">
        <f t="shared" si="9"/>
        <v>0.46999999997206032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170469</v>
      </c>
      <c r="D413" s="1">
        <f>'PR-RAS'!E418</f>
        <v>31486.43</v>
      </c>
      <c r="E413" s="1">
        <v>0</v>
      </c>
      <c r="F413" s="1">
        <v>0</v>
      </c>
      <c r="G413" s="2">
        <f t="shared" si="8"/>
        <v>96178.046319999994</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17220145</v>
      </c>
      <c r="D633" s="1">
        <f>'PR-RAS'!E639</f>
        <v>19314570.959999997</v>
      </c>
      <c r="E633" s="1">
        <v>0</v>
      </c>
      <c r="F633" s="1">
        <v>0</v>
      </c>
      <c r="G633" s="2">
        <f t="shared" si="10"/>
        <v>35296749.333439998</v>
      </c>
      <c r="H633" s="2">
        <f t="shared" si="11"/>
        <v>4.0000002831220627E-2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17146057</v>
      </c>
      <c r="D634" s="1">
        <f>'PR-RAS'!E640</f>
        <v>19271975.16</v>
      </c>
      <c r="E634" s="1">
        <v>0</v>
      </c>
      <c r="F634" s="1">
        <v>0</v>
      </c>
      <c r="G634" s="2">
        <f t="shared" si="10"/>
        <v>35251774.633560002</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74088</v>
      </c>
      <c r="D635" s="1">
        <f>'PR-RAS'!E641</f>
        <v>42595.79999999702</v>
      </c>
      <c r="E635" s="1">
        <v>0</v>
      </c>
      <c r="F635" s="1">
        <v>0</v>
      </c>
      <c r="G635" s="2">
        <f t="shared" si="10"/>
        <v>100983.26639999622</v>
      </c>
      <c r="H635" s="2">
        <f t="shared" si="11"/>
        <v>0.20000000298023224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325029</v>
      </c>
      <c r="D638" s="1">
        <f>'PR-RAS'!E644</f>
        <v>251784.46999999997</v>
      </c>
      <c r="E638" s="1">
        <v>0</v>
      </c>
      <c r="F638" s="1">
        <v>0</v>
      </c>
      <c r="G638" s="2">
        <f t="shared" si="10"/>
        <v>527816.88777999999</v>
      </c>
      <c r="H638" s="2">
        <f t="shared" si="11"/>
        <v>0.46999999997206032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250941</v>
      </c>
      <c r="D640" s="1">
        <f>'PR-RAS'!E646</f>
        <v>209188.67000000295</v>
      </c>
      <c r="E640" s="1">
        <v>0</v>
      </c>
      <c r="F640" s="1">
        <v>0</v>
      </c>
      <c r="G640" s="2">
        <f t="shared" si="10"/>
        <v>427694.41926000378</v>
      </c>
      <c r="H640" s="2">
        <f t="shared" si="11"/>
        <v>0.32999999704770744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1060178</v>
      </c>
      <c r="D641" s="1">
        <f>'PR-RAS'!E647</f>
        <v>1241455.1599999999</v>
      </c>
      <c r="E641" s="1">
        <v>0</v>
      </c>
      <c r="F641" s="1">
        <v>0</v>
      </c>
      <c r="G641" s="2">
        <f t="shared" si="10"/>
        <v>2267576.5247999998</v>
      </c>
      <c r="H641" s="2">
        <f t="shared" si="11"/>
        <v>0.15999999991618097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50260</v>
      </c>
      <c r="D642" s="1">
        <f>'PR-RAS'!E649</f>
        <v>60676.75</v>
      </c>
      <c r="E642" s="1">
        <v>0</v>
      </c>
      <c r="F642" s="1">
        <v>0</v>
      </c>
      <c r="G642" s="2">
        <f t="shared" si="10"/>
        <v>110004.25350000001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5074799</v>
      </c>
      <c r="D643" s="1">
        <f>'PR-RAS'!E650</f>
        <v>19639018.109999999</v>
      </c>
      <c r="E643" s="1">
        <v>0</v>
      </c>
      <c r="F643" s="1">
        <v>0</v>
      </c>
      <c r="G643" s="2">
        <f t="shared" si="10"/>
        <v>28474520.211240001</v>
      </c>
      <c r="H643" s="2">
        <f t="shared" si="11"/>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5064383</v>
      </c>
      <c r="D644" s="1">
        <f>'PR-RAS'!E651</f>
        <v>19498681.43</v>
      </c>
      <c r="E644" s="1">
        <v>0</v>
      </c>
      <c r="F644" s="1">
        <v>0</v>
      </c>
      <c r="G644" s="2">
        <f t="shared" si="10"/>
        <v>28331702.587980002</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60676</v>
      </c>
      <c r="D645" s="1">
        <f>'PR-RAS'!E652</f>
        <v>201013.4299999997</v>
      </c>
      <c r="E645" s="1">
        <v>0</v>
      </c>
      <c r="F645" s="1">
        <v>0</v>
      </c>
      <c r="G645" s="2">
        <f t="shared" si="10"/>
        <v>297980.64183999965</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v>
      </c>
      <c r="D647" s="1">
        <f>'PR-RAS'!E654</f>
        <v>113</v>
      </c>
      <c r="E647" s="1">
        <v>0</v>
      </c>
      <c r="F647" s="1">
        <v>0</v>
      </c>
      <c r="G647" s="2">
        <f t="shared" si="10"/>
        <v>218.34800000000001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112</v>
      </c>
      <c r="D649" s="1">
        <f>'PR-RAS'!E656</f>
        <v>113</v>
      </c>
      <c r="E649" s="1">
        <v>0</v>
      </c>
      <c r="F649" s="1">
        <v>0</v>
      </c>
      <c r="G649" s="2">
        <f t="shared" si="10"/>
        <v>219.024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12235646</v>
      </c>
      <c r="D668" s="1">
        <f>'PR-RAS'!E675</f>
        <v>13486253.369999999</v>
      </c>
      <c r="E668" s="1">
        <v>0</v>
      </c>
      <c r="F668" s="1">
        <v>0</v>
      </c>
      <c r="G668" s="2">
        <f t="shared" si="10"/>
        <v>26151837.877579998</v>
      </c>
      <c r="H668" s="2">
        <f t="shared" si="11"/>
        <v>0.36999999918043613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478976</v>
      </c>
      <c r="D670" s="1">
        <f>'PR-RAS'!E677</f>
        <v>523247.33</v>
      </c>
      <c r="E670" s="1">
        <v>0</v>
      </c>
      <c r="F670" s="1">
        <v>0</v>
      </c>
      <c r="G670" s="2">
        <f t="shared" si="10"/>
        <v>1020539.8715400002</v>
      </c>
      <c r="H670" s="2">
        <f t="shared" si="11"/>
        <v>0.33000000001629815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480908</v>
      </c>
      <c r="D705" s="1">
        <f>'PR-RAS'!E712</f>
        <v>562328</v>
      </c>
      <c r="E705" s="1">
        <v>0</v>
      </c>
      <c r="F705" s="1">
        <v>0</v>
      </c>
      <c r="G705" s="2">
        <f t="shared" si="10"/>
        <v>1130317.0559999999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44070</v>
      </c>
      <c r="D709" s="1">
        <f>'PR-RAS'!E716</f>
        <v>14110.58</v>
      </c>
      <c r="E709" s="1">
        <v>0</v>
      </c>
      <c r="F709" s="1">
        <v>0</v>
      </c>
      <c r="G709" s="2">
        <f t="shared" si="10"/>
        <v>51182.141279999996</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21273</v>
      </c>
      <c r="D710" s="1">
        <f>'PR-RAS'!E717</f>
        <v>17882.080000000002</v>
      </c>
      <c r="E710" s="1">
        <v>0</v>
      </c>
      <c r="F710" s="1">
        <v>0</v>
      </c>
      <c r="G710" s="2">
        <f t="shared" si="10"/>
        <v>40439.346440000001</v>
      </c>
      <c r="H710" s="2">
        <f t="shared" si="11"/>
        <v>8.000000000174623E-2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339903</v>
      </c>
      <c r="D711" s="1">
        <f>'PR-RAS'!E718</f>
        <v>400519.41</v>
      </c>
      <c r="E711" s="1">
        <v>0</v>
      </c>
      <c r="F711" s="1">
        <v>0</v>
      </c>
      <c r="G711" s="2">
        <f t="shared" si="10"/>
        <v>810068.69219999982</v>
      </c>
      <c r="H711" s="2">
        <f t="shared" si="11"/>
        <v>0.40999999997438863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23118</v>
      </c>
      <c r="D713" s="1">
        <f>'PR-RAS'!E720</f>
        <v>19370</v>
      </c>
      <c r="E713" s="1">
        <v>0</v>
      </c>
      <c r="F713" s="1">
        <v>0</v>
      </c>
      <c r="G713" s="2">
        <f t="shared" si="10"/>
        <v>44042.896000000001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48256</v>
      </c>
      <c r="D715" s="1">
        <f>'PR-RAS'!E722</f>
        <v>24577.33</v>
      </c>
      <c r="E715" s="1">
        <v>0</v>
      </c>
      <c r="F715" s="1">
        <v>0</v>
      </c>
      <c r="G715" s="2">
        <f t="shared" si="10"/>
        <v>69551.211240000004</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13664</v>
      </c>
      <c r="D716" s="1">
        <f>'PR-RAS'!E723</f>
        <v>0</v>
      </c>
      <c r="E716" s="1">
        <v>0</v>
      </c>
      <c r="F716" s="1">
        <v>0</v>
      </c>
      <c r="G716" s="2">
        <f t="shared" si="10"/>
        <v>9769.76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12250</v>
      </c>
      <c r="E717" s="1">
        <v>0</v>
      </c>
      <c r="F717" s="1">
        <v>0</v>
      </c>
      <c r="G717" s="2">
        <f t="shared" si="10"/>
        <v>17542</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9521</v>
      </c>
      <c r="D718" s="1">
        <f>'PR-RAS'!E725</f>
        <v>44957.32</v>
      </c>
      <c r="E718" s="1">
        <v>0</v>
      </c>
      <c r="F718" s="1">
        <v>0</v>
      </c>
      <c r="G718" s="2">
        <f t="shared" si="10"/>
        <v>71295.353879999995</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1500</v>
      </c>
      <c r="E816" s="1">
        <v>0</v>
      </c>
      <c r="F816" s="1">
        <v>0</v>
      </c>
      <c r="G816" s="2">
        <f t="shared" si="18"/>
        <v>2445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26046190</v>
      </c>
      <c r="D984" s="6">
        <f>BILANCA!E6</f>
        <v>26948168.740000002</v>
      </c>
      <c r="E984" s="6">
        <v>0</v>
      </c>
      <c r="F984" s="6">
        <v>0</v>
      </c>
      <c r="G984" s="7">
        <f t="shared" ref="G984:G1241" si="22">B984/1000*C984+B984/500*D984</f>
        <v>79942.527480000004</v>
      </c>
      <c r="H984" s="7">
        <f t="shared" si="19"/>
        <v>0.25999999791383743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24342034</v>
      </c>
      <c r="D985" s="1">
        <f>BILANCA!E7</f>
        <v>24706761.020000003</v>
      </c>
      <c r="E985" s="1">
        <v>0</v>
      </c>
      <c r="F985" s="1">
        <v>0</v>
      </c>
      <c r="G985" s="2">
        <f t="shared" si="22"/>
        <v>147511.11208000002</v>
      </c>
      <c r="H985" s="2">
        <f t="shared" si="19"/>
        <v>2.0000003278255463E-2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24337774</v>
      </c>
      <c r="D990" s="1">
        <f>BILANCA!E12</f>
        <v>24702500.980000004</v>
      </c>
      <c r="E990" s="1">
        <v>0</v>
      </c>
      <c r="F990" s="1">
        <v>0</v>
      </c>
      <c r="G990" s="2">
        <f t="shared" si="22"/>
        <v>516199.43172000005</v>
      </c>
      <c r="H990" s="2">
        <f t="shared" si="19"/>
        <v>1.9999995827674866E-2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23156624</v>
      </c>
      <c r="D991" s="1">
        <f>BILANCA!E13</f>
        <v>22810738.430000003</v>
      </c>
      <c r="E991" s="1">
        <v>0</v>
      </c>
      <c r="F991" s="1">
        <v>0</v>
      </c>
      <c r="G991" s="2">
        <f t="shared" si="22"/>
        <v>550224.80688000005</v>
      </c>
      <c r="H991" s="2">
        <f t="shared" si="19"/>
        <v>0.43000000342726707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1641.6</v>
      </c>
      <c r="E992" s="1">
        <v>0</v>
      </c>
      <c r="F992" s="1">
        <v>0</v>
      </c>
      <c r="G992" s="2">
        <f t="shared" si="22"/>
        <v>29.548799999999996</v>
      </c>
      <c r="H992" s="2">
        <f t="shared" si="19"/>
        <v>0.40000000000009095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30339180</v>
      </c>
      <c r="D993" s="1">
        <f>BILANCA!E15</f>
        <v>30339180.260000002</v>
      </c>
      <c r="E993" s="1">
        <v>0</v>
      </c>
      <c r="F993" s="1">
        <v>0</v>
      </c>
      <c r="G993" s="2">
        <f t="shared" si="22"/>
        <v>910175.40519999992</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7182556</v>
      </c>
      <c r="D996" s="1">
        <f>BILANCA!E18</f>
        <v>7530083.4299999997</v>
      </c>
      <c r="E996" s="1">
        <v>0</v>
      </c>
      <c r="F996" s="1">
        <v>0</v>
      </c>
      <c r="G996" s="2">
        <f t="shared" si="22"/>
        <v>289155.39717999997</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824568</v>
      </c>
      <c r="D997" s="1">
        <f>BILANCA!E19</f>
        <v>1513787.2699999998</v>
      </c>
      <c r="E997" s="1">
        <v>0</v>
      </c>
      <c r="F997" s="1">
        <v>0</v>
      </c>
      <c r="G997" s="2">
        <f t="shared" si="22"/>
        <v>53929.995559999996</v>
      </c>
      <c r="H997" s="2">
        <f t="shared" si="19"/>
        <v>0.26999999978579581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1548348</v>
      </c>
      <c r="D998" s="1">
        <f>BILANCA!E20</f>
        <v>2062369.8</v>
      </c>
      <c r="E998" s="1">
        <v>0</v>
      </c>
      <c r="F998" s="1">
        <v>0</v>
      </c>
      <c r="G998" s="2">
        <f t="shared" si="22"/>
        <v>85096.313999999998</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89544</v>
      </c>
      <c r="D999" s="1">
        <f>BILANCA!E21</f>
        <v>89543.78</v>
      </c>
      <c r="E999" s="1">
        <v>0</v>
      </c>
      <c r="F999" s="1">
        <v>0</v>
      </c>
      <c r="G999" s="2">
        <f t="shared" si="22"/>
        <v>4298.1049599999997</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42843</v>
      </c>
      <c r="D1000" s="1">
        <f>BILANCA!E22</f>
        <v>42842.52</v>
      </c>
      <c r="E1000" s="1">
        <v>0</v>
      </c>
      <c r="F1000" s="1">
        <v>0</v>
      </c>
      <c r="G1000" s="2">
        <f t="shared" si="22"/>
        <v>2184.9766800000002</v>
      </c>
      <c r="H1000" s="2">
        <f t="shared" si="19"/>
        <v>0.48000000000320142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37912</v>
      </c>
      <c r="D1001" s="1">
        <f>BILANCA!E23</f>
        <v>37912.29</v>
      </c>
      <c r="E1001" s="1">
        <v>0</v>
      </c>
      <c r="F1001" s="1">
        <v>0</v>
      </c>
      <c r="G1001" s="2">
        <f t="shared" si="22"/>
        <v>2047.2584399999998</v>
      </c>
      <c r="H1001" s="2">
        <f t="shared" si="19"/>
        <v>0.29000000000087311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27132</v>
      </c>
      <c r="D1002" s="1">
        <f>BILANCA!E24</f>
        <v>249857.19</v>
      </c>
      <c r="E1002" s="1">
        <v>0</v>
      </c>
      <c r="F1002" s="1">
        <v>0</v>
      </c>
      <c r="G1002" s="2">
        <f t="shared" si="22"/>
        <v>10010.08122</v>
      </c>
      <c r="H1002" s="2">
        <f t="shared" si="19"/>
        <v>0.19000000000232831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2553</v>
      </c>
      <c r="D1003" s="1">
        <f>BILANCA!E25</f>
        <v>2553.46</v>
      </c>
      <c r="E1003" s="1">
        <v>0</v>
      </c>
      <c r="F1003" s="1">
        <v>0</v>
      </c>
      <c r="G1003" s="2">
        <f t="shared" si="22"/>
        <v>153.19839999999999</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819566</v>
      </c>
      <c r="D1004" s="1">
        <f>BILANCA!E26</f>
        <v>819565.82</v>
      </c>
      <c r="E1004" s="1">
        <v>0</v>
      </c>
      <c r="F1004" s="1">
        <v>0</v>
      </c>
      <c r="G1004" s="2">
        <f t="shared" si="22"/>
        <v>51632.650439999998</v>
      </c>
      <c r="H1004" s="2">
        <f t="shared" si="19"/>
        <v>0.18000000005122274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1743330</v>
      </c>
      <c r="D1006" s="1">
        <f>BILANCA!E28</f>
        <v>1790857.59</v>
      </c>
      <c r="E1006" s="1">
        <v>0</v>
      </c>
      <c r="F1006" s="1">
        <v>0</v>
      </c>
      <c r="G1006" s="2">
        <f t="shared" si="22"/>
        <v>122476.03913999999</v>
      </c>
      <c r="H1006" s="2">
        <f t="shared" si="19"/>
        <v>0.40999999991618097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356582</v>
      </c>
      <c r="D1013" s="1">
        <f>BILANCA!E35</f>
        <v>377975.28</v>
      </c>
      <c r="E1013" s="1">
        <v>0</v>
      </c>
      <c r="F1013" s="1">
        <v>0</v>
      </c>
      <c r="G1013" s="2">
        <f t="shared" si="22"/>
        <v>33375.976800000004</v>
      </c>
      <c r="H1013" s="2">
        <f t="shared" si="19"/>
        <v>0.28000000002793968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1807829</v>
      </c>
      <c r="D1014" s="1">
        <f>BILANCA!E36</f>
        <v>2324798.56</v>
      </c>
      <c r="E1014" s="1">
        <v>0</v>
      </c>
      <c r="F1014" s="1">
        <v>0</v>
      </c>
      <c r="G1014" s="2">
        <f t="shared" si="22"/>
        <v>200180.20971999998</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13500</v>
      </c>
      <c r="D1015" s="1">
        <f>BILANCA!E37</f>
        <v>13500</v>
      </c>
      <c r="E1015" s="1">
        <v>0</v>
      </c>
      <c r="F1015" s="1">
        <v>0</v>
      </c>
      <c r="G1015" s="2">
        <f t="shared" si="22"/>
        <v>1296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1464747</v>
      </c>
      <c r="D1018" s="1">
        <f>BILANCA!E40</f>
        <v>1960323.28</v>
      </c>
      <c r="E1018" s="1">
        <v>0</v>
      </c>
      <c r="F1018" s="1">
        <v>0</v>
      </c>
      <c r="G1018" s="2">
        <f t="shared" si="22"/>
        <v>188488.7746</v>
      </c>
      <c r="H1018" s="2">
        <f t="shared" si="19"/>
        <v>0.28000000002793968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105</v>
      </c>
      <c r="D1030" s="1">
        <f>BILANCA!E52</f>
        <v>105</v>
      </c>
      <c r="E1030" s="1">
        <v>0</v>
      </c>
      <c r="F1030" s="1">
        <v>0</v>
      </c>
      <c r="G1030" s="2">
        <f t="shared" si="22"/>
        <v>14.805</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121378</v>
      </c>
      <c r="D1032" s="1">
        <f>BILANCA!E54</f>
        <v>121378.38</v>
      </c>
      <c r="E1032" s="1">
        <v>0</v>
      </c>
      <c r="F1032" s="1">
        <v>0</v>
      </c>
      <c r="G1032" s="2">
        <f t="shared" si="22"/>
        <v>17842.60324</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121273</v>
      </c>
      <c r="D1033" s="1">
        <f>BILANCA!E55</f>
        <v>121273.38</v>
      </c>
      <c r="E1033" s="1">
        <v>0</v>
      </c>
      <c r="F1033" s="1">
        <v>0</v>
      </c>
      <c r="G1033" s="2">
        <f t="shared" si="22"/>
        <v>18190.988000000001</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4155</v>
      </c>
      <c r="D1041" s="1">
        <f>BILANCA!E63</f>
        <v>4155.04</v>
      </c>
      <c r="E1041" s="1">
        <v>0</v>
      </c>
      <c r="F1041" s="1">
        <v>0</v>
      </c>
      <c r="G1041" s="2">
        <f t="shared" si="22"/>
        <v>722.97464000000002</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4155</v>
      </c>
      <c r="D1042" s="1">
        <f>BILANCA!E64</f>
        <v>4155.04</v>
      </c>
      <c r="E1042" s="1">
        <v>0</v>
      </c>
      <c r="F1042" s="1">
        <v>0</v>
      </c>
      <c r="G1042" s="2">
        <f t="shared" si="22"/>
        <v>735.43971999999997</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1704156</v>
      </c>
      <c r="D1046" s="1">
        <f>BILANCA!E68</f>
        <v>2241407.7199999997</v>
      </c>
      <c r="E1046" s="1">
        <v>0</v>
      </c>
      <c r="F1046" s="1">
        <v>0</v>
      </c>
      <c r="G1046" s="2">
        <f t="shared" si="22"/>
        <v>389779.20071999996</v>
      </c>
      <c r="H1046" s="2">
        <f t="shared" si="19"/>
        <v>0.28000000026077032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60676</v>
      </c>
      <c r="D1047" s="1">
        <f>BILANCA!E69</f>
        <v>201013.43</v>
      </c>
      <c r="E1047" s="1">
        <v>0</v>
      </c>
      <c r="F1047" s="1">
        <v>0</v>
      </c>
      <c r="G1047" s="2">
        <f t="shared" si="22"/>
        <v>29612.983039999999</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60099</v>
      </c>
      <c r="D1048" s="1">
        <f>BILANCA!E70</f>
        <v>201013.33</v>
      </c>
      <c r="E1048" s="1">
        <v>0</v>
      </c>
      <c r="F1048" s="1">
        <v>0</v>
      </c>
      <c r="G1048" s="2">
        <f t="shared" si="22"/>
        <v>30038.1679</v>
      </c>
      <c r="H1048" s="2">
        <f t="shared" si="19"/>
        <v>0.32999999998719431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60099</v>
      </c>
      <c r="D1050" s="1">
        <f>BILANCA!E72</f>
        <v>201013.33</v>
      </c>
      <c r="E1050" s="1">
        <v>0</v>
      </c>
      <c r="F1050" s="1">
        <v>0</v>
      </c>
      <c r="G1050" s="2">
        <f t="shared" si="22"/>
        <v>30962.41922</v>
      </c>
      <c r="H1050" s="2">
        <f t="shared" si="19"/>
        <v>0.32999999998719431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577</v>
      </c>
      <c r="D1054" s="1">
        <f>BILANCA!E76</f>
        <v>0.1</v>
      </c>
      <c r="E1054" s="1">
        <v>0</v>
      </c>
      <c r="F1054" s="1">
        <v>0</v>
      </c>
      <c r="G1054" s="2">
        <f t="shared" si="22"/>
        <v>40.981200000000001</v>
      </c>
      <c r="H1054" s="2">
        <f t="shared" si="19"/>
        <v>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406263</v>
      </c>
      <c r="D1056" s="1">
        <f>BILANCA!E78</f>
        <v>503459.94</v>
      </c>
      <c r="E1056" s="1">
        <v>0</v>
      </c>
      <c r="F1056" s="1">
        <v>0</v>
      </c>
      <c r="G1056" s="2">
        <f t="shared" si="22"/>
        <v>103162.35023999999</v>
      </c>
      <c r="H1056" s="2">
        <f t="shared" si="19"/>
        <v>5.9999999997671694E-2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406263</v>
      </c>
      <c r="D1064" s="1">
        <f>BILANCA!E86</f>
        <v>503459.94</v>
      </c>
      <c r="E1064" s="1">
        <v>0</v>
      </c>
      <c r="F1064" s="1">
        <v>0</v>
      </c>
      <c r="G1064" s="2">
        <f t="shared" si="22"/>
        <v>114467.81328</v>
      </c>
      <c r="H1064" s="2">
        <f t="shared" si="19"/>
        <v>5.9999999997671694E-2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177039</v>
      </c>
      <c r="D1124" s="1">
        <f>BILANCA!E146</f>
        <v>295479.19</v>
      </c>
      <c r="E1124" s="1">
        <v>0</v>
      </c>
      <c r="F1124" s="1">
        <v>0</v>
      </c>
      <c r="G1124" s="2">
        <f t="shared" si="22"/>
        <v>108287.63057999998</v>
      </c>
      <c r="H1124" s="2">
        <f t="shared" si="23"/>
        <v>0.19000000000232831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159579</v>
      </c>
      <c r="D1137" s="1">
        <f>BILANCA!E159</f>
        <v>273449.19</v>
      </c>
      <c r="E1137" s="1">
        <v>0</v>
      </c>
      <c r="F1137" s="1">
        <v>0</v>
      </c>
      <c r="G1137" s="2">
        <f t="shared" si="22"/>
        <v>108797.51651999999</v>
      </c>
      <c r="H1137" s="2">
        <f t="shared" si="23"/>
        <v>0.19000000000232831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17460</v>
      </c>
      <c r="D1138" s="1">
        <f>BILANCA!E160</f>
        <v>22030</v>
      </c>
      <c r="E1138" s="1">
        <v>0</v>
      </c>
      <c r="F1138" s="1">
        <v>0</v>
      </c>
      <c r="G1138" s="2">
        <f t="shared" si="22"/>
        <v>9535.6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1060178</v>
      </c>
      <c r="D1148" s="1">
        <f>BILANCA!E170</f>
        <v>1241455.1599999999</v>
      </c>
      <c r="E1148" s="1">
        <v>0</v>
      </c>
      <c r="F1148" s="1">
        <v>0</v>
      </c>
      <c r="G1148" s="2">
        <f t="shared" si="22"/>
        <v>584609.57279999997</v>
      </c>
      <c r="H1148" s="2">
        <f t="shared" si="23"/>
        <v>0.15999999991618097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1018178</v>
      </c>
      <c r="D1149" s="1">
        <f>BILANCA!E171</f>
        <v>0</v>
      </c>
      <c r="E1149" s="1">
        <v>0</v>
      </c>
      <c r="F1149" s="1">
        <v>0</v>
      </c>
      <c r="G1149" s="2">
        <f t="shared" si="22"/>
        <v>169017.54800000001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42000</v>
      </c>
      <c r="D1150" s="1">
        <f>BILANCA!E172</f>
        <v>42000</v>
      </c>
      <c r="E1150" s="1">
        <v>0</v>
      </c>
      <c r="F1150" s="1">
        <v>0</v>
      </c>
      <c r="G1150" s="2">
        <f t="shared" si="22"/>
        <v>21042</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1199455.1599999999</v>
      </c>
      <c r="E1151" s="1">
        <v>0</v>
      </c>
      <c r="F1151" s="1">
        <v>0</v>
      </c>
      <c r="G1151" s="2">
        <f t="shared" si="22"/>
        <v>403016.93375999999</v>
      </c>
      <c r="H1151" s="2">
        <f t="shared" si="23"/>
        <v>0.15999999991618097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26046190</v>
      </c>
      <c r="D1152" s="1">
        <f>BILANCA!E175</f>
        <v>26948168.739999995</v>
      </c>
      <c r="E1152" s="1">
        <v>0</v>
      </c>
      <c r="F1152" s="1">
        <v>0</v>
      </c>
      <c r="G1152" s="2">
        <f t="shared" si="22"/>
        <v>13510287.14412</v>
      </c>
      <c r="H1152" s="2">
        <f t="shared" si="23"/>
        <v>0.26000000536441803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1784742</v>
      </c>
      <c r="D1153" s="1">
        <f>BILANCA!E176</f>
        <v>2419224.54</v>
      </c>
      <c r="E1153" s="1">
        <v>0</v>
      </c>
      <c r="F1153" s="1">
        <v>0</v>
      </c>
      <c r="G1153" s="2">
        <f t="shared" si="22"/>
        <v>1125942.4835999999</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1762086</v>
      </c>
      <c r="D1154" s="1">
        <f>BILANCA!E177</f>
        <v>2415084.15</v>
      </c>
      <c r="E1154" s="1">
        <v>0</v>
      </c>
      <c r="F1154" s="1">
        <v>0</v>
      </c>
      <c r="G1154" s="2">
        <f t="shared" si="22"/>
        <v>1127275.4853000001</v>
      </c>
      <c r="H1154" s="2">
        <f t="shared" si="23"/>
        <v>0.14999999990686774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984045</v>
      </c>
      <c r="D1155" s="1">
        <f>BILANCA!E178</f>
        <v>1163467.67</v>
      </c>
      <c r="E1155" s="1">
        <v>0</v>
      </c>
      <c r="F1155" s="1">
        <v>0</v>
      </c>
      <c r="G1155" s="2">
        <f t="shared" si="22"/>
        <v>569488.61847999995</v>
      </c>
      <c r="H1155" s="2">
        <f t="shared" si="23"/>
        <v>0.33000000007450581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457303</v>
      </c>
      <c r="D1156" s="1">
        <f>BILANCA!E179</f>
        <v>827460.17</v>
      </c>
      <c r="E1156" s="1">
        <v>0</v>
      </c>
      <c r="F1156" s="1">
        <v>0</v>
      </c>
      <c r="G1156" s="2">
        <f t="shared" si="22"/>
        <v>365414.63782</v>
      </c>
      <c r="H1156" s="2">
        <f t="shared" si="23"/>
        <v>0.17000000004190952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1171</v>
      </c>
      <c r="D1157" s="1">
        <f>BILANCA!E180</f>
        <v>1171.3699999999999</v>
      </c>
      <c r="E1157" s="1">
        <v>0</v>
      </c>
      <c r="F1157" s="1">
        <v>0</v>
      </c>
      <c r="G1157" s="2">
        <f t="shared" si="22"/>
        <v>611.39075999999989</v>
      </c>
      <c r="H1157" s="2">
        <f t="shared" si="23"/>
        <v>0.36999999999989086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1171</v>
      </c>
      <c r="D1160" s="1">
        <f>BILANCA!E183</f>
        <v>1171.3699999999999</v>
      </c>
      <c r="E1160" s="1">
        <v>0</v>
      </c>
      <c r="F1160" s="1">
        <v>0</v>
      </c>
      <c r="G1160" s="2">
        <f t="shared" si="22"/>
        <v>621.93197999999995</v>
      </c>
      <c r="H1160" s="2">
        <f t="shared" si="23"/>
        <v>0.36999999999989086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319567</v>
      </c>
      <c r="D1165" s="1">
        <f>BILANCA!E188</f>
        <v>422984.94</v>
      </c>
      <c r="E1165" s="1">
        <v>0</v>
      </c>
      <c r="F1165" s="1">
        <v>0</v>
      </c>
      <c r="G1165" s="2">
        <f t="shared" si="22"/>
        <v>212127.71216</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22656</v>
      </c>
      <c r="D1166" s="1">
        <f>BILANCA!E189</f>
        <v>4140.3900000000003</v>
      </c>
      <c r="E1166" s="1">
        <v>0</v>
      </c>
      <c r="F1166" s="1">
        <v>0</v>
      </c>
      <c r="G1166" s="2">
        <f t="shared" si="22"/>
        <v>5661.4307399999998</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24261448</v>
      </c>
      <c r="D1214" s="1">
        <f>BILANCA!E237</f>
        <v>24528944.199999996</v>
      </c>
      <c r="E1214" s="1">
        <v>0</v>
      </c>
      <c r="F1214" s="1">
        <v>0</v>
      </c>
      <c r="G1214" s="2">
        <f t="shared" si="22"/>
        <v>16936766.708399996</v>
      </c>
      <c r="H1214" s="2">
        <f t="shared" si="23"/>
        <v>0.19999999552965164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24341920</v>
      </c>
      <c r="D1215" s="1">
        <f>BILANCA!E238</f>
        <v>24706646.439999998</v>
      </c>
      <c r="E1215" s="1">
        <v>0</v>
      </c>
      <c r="F1215" s="1">
        <v>0</v>
      </c>
      <c r="G1215" s="2">
        <f t="shared" si="22"/>
        <v>17111209.388160001</v>
      </c>
      <c r="H1215" s="2">
        <f t="shared" si="23"/>
        <v>0.43999999761581421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24341920</v>
      </c>
      <c r="D1216" s="1">
        <f>BILANCA!E239</f>
        <v>24706646.439999998</v>
      </c>
      <c r="E1216" s="1">
        <v>0</v>
      </c>
      <c r="F1216" s="1">
        <v>0</v>
      </c>
      <c r="G1216" s="2">
        <f t="shared" si="22"/>
        <v>17184964.601039998</v>
      </c>
      <c r="H1216" s="2">
        <f t="shared" si="23"/>
        <v>0.43999999761581421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24337983</v>
      </c>
      <c r="D1217" s="1">
        <f>BILANCA!E240</f>
        <v>24702709.149999999</v>
      </c>
      <c r="E1217" s="1">
        <v>0</v>
      </c>
      <c r="F1217" s="1">
        <v>0</v>
      </c>
      <c r="G1217" s="2">
        <f t="shared" si="22"/>
        <v>17255955.904200003</v>
      </c>
      <c r="H1217" s="2">
        <f t="shared" si="23"/>
        <v>0.14999999850988388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3937</v>
      </c>
      <c r="D1218" s="1">
        <f>BILANCA!E241</f>
        <v>3937.29</v>
      </c>
      <c r="E1218" s="1">
        <v>0</v>
      </c>
      <c r="F1218" s="1">
        <v>0</v>
      </c>
      <c r="G1218" s="2">
        <f t="shared" si="22"/>
        <v>2775.7212999999997</v>
      </c>
      <c r="H1218" s="2">
        <f t="shared" si="23"/>
        <v>0.28999999999996362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-250941</v>
      </c>
      <c r="D1222" s="1">
        <f>BILANCA!E245</f>
        <v>-209188.66999999998</v>
      </c>
      <c r="E1222" s="1">
        <v>0</v>
      </c>
      <c r="F1222" s="1">
        <v>0</v>
      </c>
      <c r="G1222" s="2">
        <f t="shared" si="22"/>
        <v>-159967.08325999998</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1048927</v>
      </c>
      <c r="D1223" s="1">
        <f>BILANCA!E246</f>
        <v>24838.32</v>
      </c>
      <c r="E1223" s="1">
        <v>0</v>
      </c>
      <c r="F1223" s="1">
        <v>0</v>
      </c>
      <c r="G1223" s="2">
        <f t="shared" si="22"/>
        <v>263664.87359999999</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1048927</v>
      </c>
      <c r="D1224" s="1">
        <f>BILANCA!E247</f>
        <v>24838.32</v>
      </c>
      <c r="E1224" s="1">
        <v>0</v>
      </c>
      <c r="F1224" s="1">
        <v>0</v>
      </c>
      <c r="G1224" s="2">
        <f t="shared" si="22"/>
        <v>264763.47723999998</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1299868</v>
      </c>
      <c r="D1227" s="1">
        <f>BILANCA!E250</f>
        <v>234026.99</v>
      </c>
      <c r="E1227" s="1">
        <v>0</v>
      </c>
      <c r="F1227" s="1">
        <v>0</v>
      </c>
      <c r="G1227" s="2">
        <f t="shared" si="22"/>
        <v>431372.96312000003</v>
      </c>
      <c r="H1227" s="2">
        <f t="shared" si="23"/>
        <v>1.0000000009313226E-2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1299868</v>
      </c>
      <c r="D1229" s="1">
        <f>BILANCA!E252</f>
        <v>234026.99</v>
      </c>
      <c r="E1229" s="1">
        <v>0</v>
      </c>
      <c r="F1229" s="1">
        <v>0</v>
      </c>
      <c r="G1229" s="2">
        <f t="shared" si="22"/>
        <v>434908.80708</v>
      </c>
      <c r="H1229" s="2">
        <f t="shared" si="23"/>
        <v>1.0000000009313226E-2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170469</v>
      </c>
      <c r="D1232" s="1">
        <f>BILANCA!E255</f>
        <v>31486.43</v>
      </c>
      <c r="E1232" s="1">
        <v>0</v>
      </c>
      <c r="F1232" s="1">
        <v>0</v>
      </c>
      <c r="G1232" s="2">
        <f t="shared" si="22"/>
        <v>58127.023140000005</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969551</v>
      </c>
      <c r="D1236" s="1">
        <f>BILANCA!E259</f>
        <v>969551.25</v>
      </c>
      <c r="E1236" s="1">
        <v>0</v>
      </c>
      <c r="F1236" s="1">
        <v>0</v>
      </c>
      <c r="G1236" s="2">
        <f t="shared" si="22"/>
        <v>735889.33550000004</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969551</v>
      </c>
      <c r="D1237" s="1">
        <f>BILANCA!E260</f>
        <v>969551.25</v>
      </c>
      <c r="E1237" s="1">
        <v>0</v>
      </c>
      <c r="F1237" s="1">
        <v>0</v>
      </c>
      <c r="G1237" s="2">
        <f t="shared" si="22"/>
        <v>738797.98900000006</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177039</v>
      </c>
      <c r="D1240" s="1">
        <f>BILANCA!E264</f>
        <v>295479.19</v>
      </c>
      <c r="E1240" s="1">
        <v>0</v>
      </c>
      <c r="F1240" s="1">
        <v>0</v>
      </c>
      <c r="G1240" s="2">
        <f t="shared" si="22"/>
        <v>197375.32666000002</v>
      </c>
      <c r="H1240" s="2">
        <f t="shared" si="23"/>
        <v>0.19000000000232831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371278</v>
      </c>
      <c r="D1244" s="1">
        <f>BILANCA!E268</f>
        <v>450860.43</v>
      </c>
      <c r="E1244" s="1">
        <v>0</v>
      </c>
      <c r="F1244" s="1">
        <v>0</v>
      </c>
      <c r="G1244" s="2">
        <f t="shared" si="24"/>
        <v>332252.70246</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34986</v>
      </c>
      <c r="D1247" s="1">
        <f>BILANCA!E271</f>
        <v>52599.51</v>
      </c>
      <c r="E1247" s="1">
        <v>0</v>
      </c>
      <c r="F1247" s="1">
        <v>0</v>
      </c>
      <c r="G1247" s="2">
        <f t="shared" si="24"/>
        <v>37008.845280000001</v>
      </c>
      <c r="H1247" s="2">
        <f t="shared" si="23"/>
        <v>0.48999999999796273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1762086</v>
      </c>
      <c r="D1263" s="1">
        <f>BILANCA!E287</f>
        <v>480435.12</v>
      </c>
      <c r="E1263" s="1">
        <v>0</v>
      </c>
      <c r="F1263" s="1">
        <v>0</v>
      </c>
      <c r="G1263" s="2">
        <f t="shared" si="24"/>
        <v>762427.7472000001</v>
      </c>
      <c r="H1263" s="2">
        <f t="shared" si="23"/>
        <v>0.11999999999534339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1934649.03</v>
      </c>
      <c r="E1264" s="1">
        <v>0</v>
      </c>
      <c r="F1264" s="1">
        <v>0</v>
      </c>
      <c r="G1264" s="2">
        <f t="shared" si="24"/>
        <v>1087272.7548600002</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22656</v>
      </c>
      <c r="D1265" s="1">
        <f>BILANCA!E289</f>
        <v>4140.3900000000003</v>
      </c>
      <c r="E1265" s="1">
        <v>0</v>
      </c>
      <c r="F1265" s="1">
        <v>0</v>
      </c>
      <c r="G1265" s="2">
        <f t="shared" si="24"/>
        <v>8724.1719599999997</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295294</v>
      </c>
      <c r="D1274" s="1">
        <f>BILANCA!E298</f>
        <v>378806.62</v>
      </c>
      <c r="E1274" s="1">
        <v>0</v>
      </c>
      <c r="F1274" s="1">
        <v>0</v>
      </c>
      <c r="G1274" s="2">
        <f t="shared" si="24"/>
        <v>306396.00683999999</v>
      </c>
      <c r="H1274" s="2">
        <f t="shared" si="23"/>
        <v>0.38000000000465661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784</v>
      </c>
      <c r="D1275" s="1">
        <f>BILANCA!E299</f>
        <v>784</v>
      </c>
      <c r="E1275" s="1">
        <v>0</v>
      </c>
      <c r="F1275" s="1">
        <v>0</v>
      </c>
      <c r="G1275" s="2">
        <f t="shared" si="24"/>
        <v>686.78399999999999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23489</v>
      </c>
      <c r="D1278" s="1">
        <f>BILANCA!E302</f>
        <v>43394.32</v>
      </c>
      <c r="E1278" s="1">
        <v>0</v>
      </c>
      <c r="F1278" s="1">
        <v>0</v>
      </c>
      <c r="G1278" s="2">
        <f t="shared" si="24"/>
        <v>32531.9038</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17146057</v>
      </c>
      <c r="D1408" s="1">
        <f>'RAS-funkcijski'!E114</f>
        <v>19271975.16</v>
      </c>
      <c r="E1408" s="1">
        <v>0</v>
      </c>
      <c r="F1408" s="1">
        <v>0</v>
      </c>
      <c r="G1408" s="2">
        <f t="shared" si="24"/>
        <v>6125900.8051999994</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16237439</v>
      </c>
      <c r="D1409" s="1">
        <f>'RAS-funkcijski'!E115</f>
        <v>18045125.809999999</v>
      </c>
      <c r="E1409" s="1">
        <v>0</v>
      </c>
      <c r="F1409" s="1">
        <v>0</v>
      </c>
      <c r="G1409" s="2">
        <f t="shared" si="24"/>
        <v>5808373.6588199995</v>
      </c>
      <c r="H1409" s="2">
        <f t="shared" si="27"/>
        <v>0.19000000134110451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16237439</v>
      </c>
      <c r="D1411" s="1">
        <f>'RAS-funkcijski'!E117</f>
        <v>18045125.809999999</v>
      </c>
      <c r="E1411" s="1">
        <v>0</v>
      </c>
      <c r="F1411" s="1">
        <v>0</v>
      </c>
      <c r="G1411" s="2">
        <f t="shared" si="24"/>
        <v>5913029.0400599996</v>
      </c>
      <c r="H1411" s="2">
        <f t="shared" si="27"/>
        <v>0.19000000134110451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908618</v>
      </c>
      <c r="D1419" s="1">
        <f>'RAS-funkcijski'!E125</f>
        <v>1226849.3500000001</v>
      </c>
      <c r="E1419" s="1">
        <v>0</v>
      </c>
      <c r="F1419" s="1">
        <v>0</v>
      </c>
      <c r="G1419" s="2">
        <f t="shared" si="24"/>
        <v>406840.32069999998</v>
      </c>
      <c r="H1419" s="2">
        <f t="shared" si="27"/>
        <v>0.35000000009313226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17146057</v>
      </c>
      <c r="D1435" s="13">
        <f>'RAS-funkcijski'!E141</f>
        <v>19271975.16</v>
      </c>
      <c r="E1435" s="13">
        <v>0</v>
      </c>
      <c r="F1435" s="13">
        <v>0</v>
      </c>
      <c r="G1435" s="14">
        <f t="shared" si="24"/>
        <v>7629531.0028400011</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732948.38</v>
      </c>
      <c r="D1436" s="6">
        <f>'P-VRIO'!E5</f>
        <v>0</v>
      </c>
      <c r="E1436" s="6">
        <v>0</v>
      </c>
      <c r="F1436" s="6">
        <v>0</v>
      </c>
      <c r="G1436" s="7">
        <f t="shared" si="24"/>
        <v>732.94838000000004</v>
      </c>
      <c r="H1436" s="7">
        <f t="shared" si="27"/>
        <v>0.38000000000465661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732948.38</v>
      </c>
      <c r="D1453" s="1">
        <f>'P-VRIO'!E22</f>
        <v>0</v>
      </c>
      <c r="E1453" s="1">
        <v>0</v>
      </c>
      <c r="F1453" s="1">
        <v>0</v>
      </c>
      <c r="G1453" s="2">
        <f t="shared" si="24"/>
        <v>13193.070839999998</v>
      </c>
      <c r="H1453" s="2">
        <f t="shared" si="27"/>
        <v>0.38000000000465661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732948.38</v>
      </c>
      <c r="D1454" s="1">
        <f>'P-VRIO'!E23</f>
        <v>0</v>
      </c>
      <c r="E1454" s="1">
        <v>0</v>
      </c>
      <c r="F1454" s="1">
        <v>0</v>
      </c>
      <c r="G1454" s="2">
        <f t="shared" si="24"/>
        <v>13926.01922</v>
      </c>
      <c r="H1454" s="2">
        <f t="shared" si="27"/>
        <v>0.38000000000465661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732948.38</v>
      </c>
      <c r="D1456" s="1">
        <f>'P-VRIO'!E25</f>
        <v>0</v>
      </c>
      <c r="E1456" s="1">
        <v>0</v>
      </c>
      <c r="F1456" s="1">
        <v>0</v>
      </c>
      <c r="G1456" s="2">
        <f t="shared" si="24"/>
        <v>15391.915980000002</v>
      </c>
      <c r="H1456" s="2">
        <f t="shared" si="27"/>
        <v>0.38000000000465661</v>
      </c>
      <c r="I1456" s="10">
        <f t="shared" si="30"/>
        <v>5848.9280724716746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1784742.34</v>
      </c>
      <c r="D1480" s="6"/>
      <c r="E1480" s="6">
        <v>0</v>
      </c>
      <c r="F1480" s="6">
        <v>0</v>
      </c>
      <c r="G1480" s="7">
        <f t="shared" ref="G1480:G1580" si="34">B1480/1000*C1480</f>
        <v>1784.74234</v>
      </c>
      <c r="H1480" s="7">
        <f t="shared" ref="H1480:H1580" si="35">ABS(C1480-ROUND(C1480,0))</f>
        <v>0.34000000008381903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19540074.620000001</v>
      </c>
      <c r="D1481" s="1">
        <v>0</v>
      </c>
      <c r="E1481" s="1">
        <v>0</v>
      </c>
      <c r="F1481" s="1">
        <v>0</v>
      </c>
      <c r="G1481" s="2">
        <f t="shared" si="34"/>
        <v>39080.149240000006</v>
      </c>
      <c r="H1481" s="2">
        <f t="shared" si="35"/>
        <v>0.37999999895691872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19014215.91</v>
      </c>
      <c r="D1483" s="1">
        <v>0</v>
      </c>
      <c r="E1483" s="1">
        <v>0</v>
      </c>
      <c r="F1483" s="1">
        <v>0</v>
      </c>
      <c r="G1483" s="2">
        <f t="shared" si="34"/>
        <v>76056.863639999996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15345757.619999999</v>
      </c>
      <c r="D1484" s="1">
        <v>0</v>
      </c>
      <c r="E1484" s="1">
        <v>0</v>
      </c>
      <c r="F1484" s="1">
        <v>0</v>
      </c>
      <c r="G1484" s="2">
        <f t="shared" si="34"/>
        <v>76728.788099999991</v>
      </c>
      <c r="H1484" s="2">
        <f t="shared" si="35"/>
        <v>0.38000000081956387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3550017.67</v>
      </c>
      <c r="D1485" s="1">
        <v>0</v>
      </c>
      <c r="E1485" s="1">
        <v>0</v>
      </c>
      <c r="F1485" s="1">
        <v>0</v>
      </c>
      <c r="G1485" s="2">
        <f t="shared" si="34"/>
        <v>21300.106019999999</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630.69000000000005</v>
      </c>
      <c r="D1486" s="1">
        <v>0</v>
      </c>
      <c r="E1486" s="1">
        <v>0</v>
      </c>
      <c r="F1486" s="1">
        <v>0</v>
      </c>
      <c r="G1486" s="2">
        <f t="shared" si="34"/>
        <v>4.4148300000000003</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117809.93</v>
      </c>
      <c r="D1491" s="1">
        <v>0</v>
      </c>
      <c r="E1491" s="1">
        <v>0</v>
      </c>
      <c r="F1491" s="1">
        <v>0</v>
      </c>
      <c r="G1491" s="2">
        <f t="shared" si="34"/>
        <v>1413.7191599999999</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525858.71</v>
      </c>
      <c r="D1492" s="1">
        <v>0</v>
      </c>
      <c r="E1492" s="1">
        <v>0</v>
      </c>
      <c r="F1492" s="1">
        <v>0</v>
      </c>
      <c r="G1492" s="2">
        <f t="shared" si="34"/>
        <v>6836.1632299999992</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18905592.420000006</v>
      </c>
      <c r="D1499" s="1">
        <v>0</v>
      </c>
      <c r="E1499" s="1">
        <v>0</v>
      </c>
      <c r="F1499" s="1">
        <v>0</v>
      </c>
      <c r="G1499" s="2">
        <f t="shared" si="34"/>
        <v>378111.84840000013</v>
      </c>
      <c r="H1499" s="2">
        <f t="shared" si="35"/>
        <v>0.42000000551342964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18361218.500000004</v>
      </c>
      <c r="D1501" s="1">
        <v>0</v>
      </c>
      <c r="E1501" s="1">
        <v>0</v>
      </c>
      <c r="F1501" s="1">
        <v>0</v>
      </c>
      <c r="G1501" s="2">
        <f t="shared" si="34"/>
        <v>403946.80700000003</v>
      </c>
      <c r="H1501" s="2">
        <f t="shared" si="35"/>
        <v>0.4999999962747097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15166335.550000001</v>
      </c>
      <c r="D1502" s="1">
        <v>0</v>
      </c>
      <c r="E1502" s="1">
        <v>0</v>
      </c>
      <c r="F1502" s="1">
        <v>0</v>
      </c>
      <c r="G1502" s="2">
        <f t="shared" si="34"/>
        <v>348825.71765000001</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3179860.32</v>
      </c>
      <c r="D1503" s="1">
        <v>0</v>
      </c>
      <c r="E1503" s="1">
        <v>0</v>
      </c>
      <c r="F1503" s="1">
        <v>0</v>
      </c>
      <c r="G1503" s="2">
        <f t="shared" si="34"/>
        <v>76316.647679999995</v>
      </c>
      <c r="H1503" s="2">
        <f t="shared" si="35"/>
        <v>0.31999999983236194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630.69000000000005</v>
      </c>
      <c r="D1504" s="1">
        <v>0</v>
      </c>
      <c r="E1504" s="1">
        <v>0</v>
      </c>
      <c r="F1504" s="1">
        <v>0</v>
      </c>
      <c r="G1504" s="2">
        <f t="shared" si="34"/>
        <v>15.767250000000002</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14391.94</v>
      </c>
      <c r="D1509" s="1">
        <v>0</v>
      </c>
      <c r="E1509" s="1">
        <v>0</v>
      </c>
      <c r="F1509" s="1">
        <v>0</v>
      </c>
      <c r="G1509" s="2">
        <f t="shared" si="34"/>
        <v>431.75819999999999</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544373.92000000004</v>
      </c>
      <c r="D1510" s="1">
        <v>0</v>
      </c>
      <c r="E1510" s="1">
        <v>0</v>
      </c>
      <c r="F1510" s="1">
        <v>0</v>
      </c>
      <c r="G1510" s="2">
        <f t="shared" si="34"/>
        <v>16875.591520000002</v>
      </c>
      <c r="H1510" s="2">
        <f t="shared" si="35"/>
        <v>7.9999999958090484E-2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2419224.5399999954</v>
      </c>
      <c r="D1517" s="1">
        <v>0</v>
      </c>
      <c r="E1517" s="1">
        <v>0</v>
      </c>
      <c r="F1517" s="1">
        <v>0</v>
      </c>
      <c r="G1517" s="2">
        <f t="shared" si="34"/>
        <v>91930.532519999819</v>
      </c>
      <c r="H1517" s="2">
        <f t="shared" si="35"/>
        <v>0.46000000461935997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484575.51</v>
      </c>
      <c r="D1518" s="1">
        <v>0</v>
      </c>
      <c r="E1518" s="1">
        <v>0</v>
      </c>
      <c r="F1518" s="1">
        <v>0</v>
      </c>
      <c r="G1518" s="2">
        <f t="shared" si="34"/>
        <v>18898.444889999999</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480435.12</v>
      </c>
      <c r="D1524" s="1">
        <v>0</v>
      </c>
      <c r="E1524" s="1">
        <v>0</v>
      </c>
      <c r="F1524" s="1">
        <v>0</v>
      </c>
      <c r="G1524" s="2">
        <f t="shared" si="34"/>
        <v>21619.580399999999</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480435.12</v>
      </c>
      <c r="D1530" s="1">
        <v>0</v>
      </c>
      <c r="E1530" s="1">
        <v>0</v>
      </c>
      <c r="F1530" s="1">
        <v>0</v>
      </c>
      <c r="G1530" s="2">
        <f t="shared" si="34"/>
        <v>24502.19112</v>
      </c>
      <c r="H1530" s="2">
        <f t="shared" si="35"/>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480435.12</v>
      </c>
      <c r="D1531" s="1">
        <v>0</v>
      </c>
      <c r="E1531" s="1">
        <v>0</v>
      </c>
      <c r="F1531" s="1">
        <v>0</v>
      </c>
      <c r="G1531" s="2">
        <f t="shared" si="34"/>
        <v>24982.626239999998</v>
      </c>
      <c r="H1531" s="2">
        <f t="shared" si="35"/>
        <v>0.11999999999534339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4140.3900000000003</v>
      </c>
      <c r="D1565" s="1">
        <v>0</v>
      </c>
      <c r="E1565" s="1">
        <v>0</v>
      </c>
      <c r="F1565" s="1">
        <v>0</v>
      </c>
      <c r="G1565" s="2">
        <f t="shared" si="34"/>
        <v>356.07353999999998</v>
      </c>
      <c r="H1565" s="2">
        <f t="shared" si="35"/>
        <v>0.39000000000032742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4140.3900000000003</v>
      </c>
      <c r="D1566" s="1">
        <v>0</v>
      </c>
      <c r="E1566" s="1">
        <v>0</v>
      </c>
      <c r="F1566" s="1">
        <v>0</v>
      </c>
      <c r="G1566" s="2">
        <f t="shared" si="34"/>
        <v>360.21393</v>
      </c>
      <c r="H1566" s="2">
        <f t="shared" si="35"/>
        <v>0.39000000000032742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1934649.03</v>
      </c>
      <c r="D1576" s="1">
        <v>0</v>
      </c>
      <c r="E1576" s="1">
        <v>0</v>
      </c>
      <c r="F1576" s="1">
        <v>0</v>
      </c>
      <c r="G1576" s="2">
        <f t="shared" si="34"/>
        <v>187660.95591000002</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1934649.03</v>
      </c>
      <c r="D1578" s="1">
        <v>0</v>
      </c>
      <c r="E1578" s="1">
        <v>0</v>
      </c>
      <c r="F1578" s="1">
        <v>0</v>
      </c>
      <c r="G1578" s="2">
        <f t="shared" si="34"/>
        <v>191530.25397000002</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14533</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17220145</v>
      </c>
      <c r="I16" s="172">
        <f>'PR-RAS'!E6</f>
        <v>19314570.959999997</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16614918</v>
      </c>
      <c r="I17" s="172">
        <f>'PR-RAS'!E151</f>
        <v>18749566.449999999</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250941</v>
      </c>
      <c r="I19" s="173">
        <f>'PR-RAS'!E646</f>
        <v>209188.67000000295</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24342034</v>
      </c>
      <c r="I20" s="175">
        <f>BILANCA!E7</f>
        <v>24706761.020000003</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1704156</v>
      </c>
      <c r="I21" s="177">
        <f>BILANCA!E68</f>
        <v>2241407.7199999997</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1784742</v>
      </c>
      <c r="I22" s="177">
        <f>BILANCA!E176</f>
        <v>2419224.54</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24261448</v>
      </c>
      <c r="I23" s="179">
        <f>BILANCA!E237</f>
        <v>24528944.199999996</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17146057</v>
      </c>
      <c r="I27" s="177">
        <f>'RAS-funkcijski'!E114</f>
        <v>19271975.16</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17146057</v>
      </c>
      <c r="I28" s="181">
        <f>'RAS-funkcijski'!E141</f>
        <v>19271975.16</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732948.38</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732948.38</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1784742.34</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2419224.5399999954</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484575.51</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1934649.03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3.937007874015748E-2" right="0.23622047244094491"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5" zoomScaleNormal="100" workbookViewId="0">
      <selection activeCell="E89" sqref="E8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17220145</v>
      </c>
      <c r="E6" s="53">
        <f>E7+E44+E50+E82+E106+E124+E133+E139</f>
        <v>19314570.959999997</v>
      </c>
      <c r="F6" s="54">
        <f t="shared" ref="F6:F131" si="0">IF(D6&lt;&gt;0,IF(E6/D6&gt;=100,"&gt;&gt;100",E6/D6*100),"-")</f>
        <v>112.1626499660717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12995982</v>
      </c>
      <c r="E50" s="53">
        <f>E51+E54+E59+E62+E65+E68+E71+E74+E77</f>
        <v>14301822.029999999</v>
      </c>
      <c r="F50" s="54">
        <f t="shared" si="0"/>
        <v>110.04802892155436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12714622</v>
      </c>
      <c r="E68" s="53">
        <f t="shared" si="15"/>
        <v>14009500.699999999</v>
      </c>
      <c r="F68" s="54">
        <f t="shared" si="0"/>
        <v>110.1841698479121</v>
      </c>
    </row>
    <row r="69" spans="1:6" ht="12.75" customHeight="1" x14ac:dyDescent="0.2">
      <c r="A69" s="55" t="s">
        <v>180</v>
      </c>
      <c r="B69" s="87" t="s">
        <v>181</v>
      </c>
      <c r="C69" s="52" t="s">
        <v>180</v>
      </c>
      <c r="D69" s="244">
        <v>12235646</v>
      </c>
      <c r="E69" s="244">
        <v>13486253.369999999</v>
      </c>
      <c r="F69" s="54">
        <f t="shared" si="0"/>
        <v>110.22101628307976</v>
      </c>
    </row>
    <row r="70" spans="1:6" ht="24" x14ac:dyDescent="0.2">
      <c r="A70" s="55" t="s">
        <v>182</v>
      </c>
      <c r="B70" s="87" t="s">
        <v>183</v>
      </c>
      <c r="C70" s="52" t="s">
        <v>182</v>
      </c>
      <c r="D70" s="244">
        <v>478976</v>
      </c>
      <c r="E70" s="244">
        <v>523247.33</v>
      </c>
      <c r="F70" s="54">
        <f t="shared" si="0"/>
        <v>109.24291196218601</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281360</v>
      </c>
      <c r="E77" s="53">
        <f t="shared" si="18"/>
        <v>292321.33</v>
      </c>
      <c r="F77" s="54">
        <f t="shared" si="0"/>
        <v>103.89583807222064</v>
      </c>
    </row>
    <row r="78" spans="1:6" ht="12.75" customHeight="1" x14ac:dyDescent="0.2">
      <c r="A78" s="55">
        <v>6391</v>
      </c>
      <c r="B78" s="87" t="s">
        <v>198</v>
      </c>
      <c r="C78" s="52" t="s">
        <v>199</v>
      </c>
      <c r="D78" s="244"/>
      <c r="E78" s="244">
        <v>3996</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281360</v>
      </c>
      <c r="E80" s="244">
        <v>288325.33</v>
      </c>
      <c r="F80" s="54">
        <f t="shared" si="0"/>
        <v>102.47559354563549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1214088</v>
      </c>
      <c r="E106" s="53">
        <f t="shared" si="23"/>
        <v>1535003.21</v>
      </c>
      <c r="F106" s="54">
        <f t="shared" si="0"/>
        <v>126.43261526347349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1214088</v>
      </c>
      <c r="E112" s="53">
        <f t="shared" si="25"/>
        <v>1535003.21</v>
      </c>
      <c r="F112" s="54">
        <f t="shared" si="0"/>
        <v>126.43261526347349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1214088</v>
      </c>
      <c r="E117" s="244">
        <v>1535003.21</v>
      </c>
      <c r="F117" s="54">
        <f t="shared" si="0"/>
        <v>126.43261526347349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10870</v>
      </c>
      <c r="E124" s="53">
        <f t="shared" si="27"/>
        <v>30980</v>
      </c>
      <c r="F124" s="54">
        <f t="shared" si="0"/>
        <v>285.00459981600733</v>
      </c>
    </row>
    <row r="125" spans="1:6" ht="12.75" customHeight="1" x14ac:dyDescent="0.2">
      <c r="A125" s="55">
        <v>661</v>
      </c>
      <c r="B125" s="88" t="s">
        <v>292</v>
      </c>
      <c r="C125" s="52" t="s">
        <v>293</v>
      </c>
      <c r="D125" s="53">
        <f t="shared" ref="D125:E125" si="28">SUM(D126:D127)</f>
        <v>5870</v>
      </c>
      <c r="E125" s="53">
        <f t="shared" si="28"/>
        <v>30980</v>
      </c>
      <c r="F125" s="54">
        <f t="shared" si="0"/>
        <v>527.76831345826236</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5870</v>
      </c>
      <c r="E127" s="244">
        <v>30980</v>
      </c>
      <c r="F127" s="54">
        <f t="shared" si="0"/>
        <v>527.76831345826236</v>
      </c>
    </row>
    <row r="128" spans="1:6" ht="24" x14ac:dyDescent="0.2">
      <c r="A128" s="55">
        <v>663</v>
      </c>
      <c r="B128" s="233" t="s">
        <v>298</v>
      </c>
      <c r="C128" s="52" t="s">
        <v>299</v>
      </c>
      <c r="D128" s="53">
        <f t="shared" ref="D128:E128" si="29">SUM(D129:D132)</f>
        <v>5000</v>
      </c>
      <c r="E128" s="53">
        <f t="shared" si="29"/>
        <v>0</v>
      </c>
      <c r="F128" s="54">
        <f t="shared" si="0"/>
        <v>0</v>
      </c>
    </row>
    <row r="129" spans="1:6" ht="12.75" customHeight="1" x14ac:dyDescent="0.2">
      <c r="A129" s="55">
        <v>6631</v>
      </c>
      <c r="B129" s="88" t="s">
        <v>300</v>
      </c>
      <c r="C129" s="52" t="s">
        <v>301</v>
      </c>
      <c r="D129" s="244">
        <v>5000</v>
      </c>
      <c r="E129" s="244"/>
      <c r="F129" s="54">
        <f t="shared" si="0"/>
        <v>0</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2999205</v>
      </c>
      <c r="E133" s="53">
        <f t="shared" si="30"/>
        <v>3446765.7199999997</v>
      </c>
      <c r="F133" s="54">
        <f t="shared" ref="F133:F223" si="31">IF(D133&lt;&gt;0,IF(E133/D133&gt;=100,"&gt;&gt;100",E133/D133*100),"-")</f>
        <v>114.92264516763609</v>
      </c>
    </row>
    <row r="134" spans="1:6" ht="24" x14ac:dyDescent="0.2">
      <c r="A134" s="55">
        <v>671</v>
      </c>
      <c r="B134" s="234" t="s">
        <v>310</v>
      </c>
      <c r="C134" s="52" t="s">
        <v>311</v>
      </c>
      <c r="D134" s="53">
        <f t="shared" ref="D134:E134" si="32">SUM(D135:D137)</f>
        <v>2999205</v>
      </c>
      <c r="E134" s="53">
        <f t="shared" si="32"/>
        <v>3446765.7199999997</v>
      </c>
      <c r="F134" s="54">
        <f t="shared" si="31"/>
        <v>114.92264516763609</v>
      </c>
    </row>
    <row r="135" spans="1:6" ht="12.75" customHeight="1" x14ac:dyDescent="0.2">
      <c r="A135" s="55">
        <v>6711</v>
      </c>
      <c r="B135" s="87" t="s">
        <v>312</v>
      </c>
      <c r="C135" s="52" t="s">
        <v>313</v>
      </c>
      <c r="D135" s="244">
        <v>2468067</v>
      </c>
      <c r="E135" s="244">
        <v>3432968.53</v>
      </c>
      <c r="F135" s="54">
        <f t="shared" si="31"/>
        <v>139.0954350104758</v>
      </c>
    </row>
    <row r="136" spans="1:6" ht="24" x14ac:dyDescent="0.2">
      <c r="A136" s="55">
        <v>6712</v>
      </c>
      <c r="B136" s="234" t="s">
        <v>314</v>
      </c>
      <c r="C136" s="52" t="s">
        <v>315</v>
      </c>
      <c r="D136" s="244">
        <v>531138</v>
      </c>
      <c r="E136" s="244">
        <v>13797.19</v>
      </c>
      <c r="F136" s="54">
        <f t="shared" si="31"/>
        <v>2.5976657667122294</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16614918</v>
      </c>
      <c r="E151" s="53">
        <f t="shared" si="35"/>
        <v>18749566.449999999</v>
      </c>
      <c r="F151" s="54">
        <f t="shared" si="31"/>
        <v>112.84778203539733</v>
      </c>
    </row>
    <row r="152" spans="1:6" ht="12.75" customHeight="1" x14ac:dyDescent="0.2">
      <c r="A152" s="55">
        <v>31</v>
      </c>
      <c r="B152" s="87" t="s">
        <v>345</v>
      </c>
      <c r="C152" s="52" t="s">
        <v>346</v>
      </c>
      <c r="D152" s="53">
        <f t="shared" ref="D152:E152" si="36">D153+D158+D159</f>
        <v>13704065</v>
      </c>
      <c r="E152" s="53">
        <f t="shared" si="36"/>
        <v>15242445.710000001</v>
      </c>
      <c r="F152" s="54">
        <f t="shared" si="31"/>
        <v>111.22572543256327</v>
      </c>
    </row>
    <row r="153" spans="1:6" ht="12.75" customHeight="1" x14ac:dyDescent="0.2">
      <c r="A153" s="55">
        <v>311</v>
      </c>
      <c r="B153" s="87" t="s">
        <v>347</v>
      </c>
      <c r="C153" s="52" t="s">
        <v>348</v>
      </c>
      <c r="D153" s="53">
        <f t="shared" ref="D153:E153" si="37">SUM(D154:D157)</f>
        <v>11480958</v>
      </c>
      <c r="E153" s="53">
        <f t="shared" si="37"/>
        <v>12648451.74</v>
      </c>
      <c r="F153" s="54">
        <f t="shared" si="31"/>
        <v>110.1689575033721</v>
      </c>
    </row>
    <row r="154" spans="1:6" ht="12.75" customHeight="1" x14ac:dyDescent="0.2">
      <c r="A154" s="55">
        <v>3111</v>
      </c>
      <c r="B154" s="87" t="s">
        <v>349</v>
      </c>
      <c r="C154" s="52" t="s">
        <v>350</v>
      </c>
      <c r="D154" s="244">
        <v>11480958</v>
      </c>
      <c r="E154" s="244">
        <v>12648451.74</v>
      </c>
      <c r="F154" s="54">
        <f t="shared" si="31"/>
        <v>110.1689575033721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454027</v>
      </c>
      <c r="E158" s="244">
        <v>556925</v>
      </c>
      <c r="F158" s="54">
        <f t="shared" si="31"/>
        <v>122.66340988531519</v>
      </c>
    </row>
    <row r="159" spans="1:6" ht="12.75" customHeight="1" x14ac:dyDescent="0.2">
      <c r="A159" s="55">
        <v>313</v>
      </c>
      <c r="B159" s="87" t="s">
        <v>359</v>
      </c>
      <c r="C159" s="52" t="s">
        <v>360</v>
      </c>
      <c r="D159" s="53">
        <f t="shared" ref="D159:E159" si="38">SUM(D160:D162)</f>
        <v>1769080</v>
      </c>
      <c r="E159" s="53">
        <f t="shared" si="38"/>
        <v>2037068.97</v>
      </c>
      <c r="F159" s="54">
        <f t="shared" si="31"/>
        <v>115.1484935672779</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1769080</v>
      </c>
      <c r="E161" s="244">
        <v>2037068.97</v>
      </c>
      <c r="F161" s="54">
        <f t="shared" si="31"/>
        <v>115.1484935672779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2901355</v>
      </c>
      <c r="E163" s="53">
        <f t="shared" si="39"/>
        <v>3496054.58</v>
      </c>
      <c r="F163" s="54">
        <f t="shared" si="31"/>
        <v>120.49730487996126</v>
      </c>
    </row>
    <row r="164" spans="1:6" ht="12.75" customHeight="1" x14ac:dyDescent="0.2">
      <c r="A164" s="55">
        <v>321</v>
      </c>
      <c r="B164" s="87" t="s">
        <v>368</v>
      </c>
      <c r="C164" s="52" t="s">
        <v>369</v>
      </c>
      <c r="D164" s="53">
        <f t="shared" ref="D164:E164" si="40">SUM(D165:D168)</f>
        <v>352561</v>
      </c>
      <c r="E164" s="53">
        <f t="shared" si="40"/>
        <v>445496.23999999993</v>
      </c>
      <c r="F164" s="54">
        <f t="shared" si="31"/>
        <v>126.36004549567308</v>
      </c>
    </row>
    <row r="165" spans="1:6" ht="12.75" customHeight="1" x14ac:dyDescent="0.2">
      <c r="A165" s="55">
        <v>3211</v>
      </c>
      <c r="B165" s="87" t="s">
        <v>370</v>
      </c>
      <c r="C165" s="52" t="s">
        <v>371</v>
      </c>
      <c r="D165" s="244">
        <v>2324</v>
      </c>
      <c r="E165" s="244">
        <v>31456.53</v>
      </c>
      <c r="F165" s="54">
        <f t="shared" si="31"/>
        <v>1353.5512048192772</v>
      </c>
    </row>
    <row r="166" spans="1:6" ht="12.75" customHeight="1" x14ac:dyDescent="0.2">
      <c r="A166" s="55">
        <v>3212</v>
      </c>
      <c r="B166" s="87" t="s">
        <v>372</v>
      </c>
      <c r="C166" s="52" t="s">
        <v>373</v>
      </c>
      <c r="D166" s="244">
        <v>339903</v>
      </c>
      <c r="E166" s="244">
        <v>400519.41</v>
      </c>
      <c r="F166" s="54">
        <f t="shared" si="31"/>
        <v>117.8334436589262</v>
      </c>
    </row>
    <row r="167" spans="1:6" ht="12.75" customHeight="1" x14ac:dyDescent="0.2">
      <c r="A167" s="55">
        <v>3213</v>
      </c>
      <c r="B167" s="87" t="s">
        <v>374</v>
      </c>
      <c r="C167" s="52" t="s">
        <v>375</v>
      </c>
      <c r="D167" s="244">
        <v>5110</v>
      </c>
      <c r="E167" s="244">
        <v>5518</v>
      </c>
      <c r="F167" s="54">
        <f t="shared" si="31"/>
        <v>107.9843444227006</v>
      </c>
    </row>
    <row r="168" spans="1:6" ht="12.75" customHeight="1" x14ac:dyDescent="0.2">
      <c r="A168" s="55">
        <v>3214</v>
      </c>
      <c r="B168" s="87" t="s">
        <v>376</v>
      </c>
      <c r="C168" s="52" t="s">
        <v>377</v>
      </c>
      <c r="D168" s="244">
        <v>5224</v>
      </c>
      <c r="E168" s="244">
        <v>8002.3</v>
      </c>
      <c r="F168" s="54">
        <f t="shared" si="31"/>
        <v>153.18338437978559</v>
      </c>
    </row>
    <row r="169" spans="1:6" ht="12.75" customHeight="1" x14ac:dyDescent="0.2">
      <c r="A169" s="55">
        <v>322</v>
      </c>
      <c r="B169" s="87" t="s">
        <v>378</v>
      </c>
      <c r="C169" s="52" t="s">
        <v>379</v>
      </c>
      <c r="D169" s="53">
        <f t="shared" ref="D169:E169" si="41">SUM(D170:D176)</f>
        <v>1554197</v>
      </c>
      <c r="E169" s="53">
        <f t="shared" si="41"/>
        <v>1794618.44</v>
      </c>
      <c r="F169" s="54">
        <f t="shared" si="31"/>
        <v>115.4691741137063</v>
      </c>
    </row>
    <row r="170" spans="1:6" ht="12.75" customHeight="1" x14ac:dyDescent="0.2">
      <c r="A170" s="55">
        <v>3221</v>
      </c>
      <c r="B170" s="87" t="s">
        <v>380</v>
      </c>
      <c r="C170" s="52" t="s">
        <v>381</v>
      </c>
      <c r="D170" s="244">
        <v>350377</v>
      </c>
      <c r="E170" s="244">
        <v>344862.65</v>
      </c>
      <c r="F170" s="54">
        <f t="shared" si="31"/>
        <v>98.426166671899125</v>
      </c>
    </row>
    <row r="171" spans="1:6" ht="12.75" customHeight="1" x14ac:dyDescent="0.2">
      <c r="A171" s="55">
        <v>3222</v>
      </c>
      <c r="B171" s="87" t="s">
        <v>382</v>
      </c>
      <c r="C171" s="52" t="s">
        <v>383</v>
      </c>
      <c r="D171" s="244">
        <v>929123</v>
      </c>
      <c r="E171" s="244">
        <v>1226849.3500000001</v>
      </c>
      <c r="F171" s="54">
        <f t="shared" si="31"/>
        <v>132.04380367292597</v>
      </c>
    </row>
    <row r="172" spans="1:6" ht="12.75" customHeight="1" x14ac:dyDescent="0.2">
      <c r="A172" s="55">
        <v>3223</v>
      </c>
      <c r="B172" s="87" t="s">
        <v>384</v>
      </c>
      <c r="C172" s="52" t="s">
        <v>385</v>
      </c>
      <c r="D172" s="244">
        <v>115802</v>
      </c>
      <c r="E172" s="244">
        <v>164369.73000000001</v>
      </c>
      <c r="F172" s="54">
        <f t="shared" si="31"/>
        <v>141.9403205471408</v>
      </c>
    </row>
    <row r="173" spans="1:6" ht="12.75" customHeight="1" x14ac:dyDescent="0.2">
      <c r="A173" s="55">
        <v>3224</v>
      </c>
      <c r="B173" s="87" t="s">
        <v>386</v>
      </c>
      <c r="C173" s="52" t="s">
        <v>387</v>
      </c>
      <c r="D173" s="244">
        <v>147259</v>
      </c>
      <c r="E173" s="244">
        <v>42455.68</v>
      </c>
      <c r="F173" s="54">
        <f t="shared" si="31"/>
        <v>28.830618162557126</v>
      </c>
    </row>
    <row r="174" spans="1:6" ht="12.75" customHeight="1" x14ac:dyDescent="0.2">
      <c r="A174" s="55">
        <v>3225</v>
      </c>
      <c r="B174" s="87" t="s">
        <v>388</v>
      </c>
      <c r="C174" s="52" t="s">
        <v>389</v>
      </c>
      <c r="D174" s="244">
        <v>5714</v>
      </c>
      <c r="E174" s="244"/>
      <c r="F174" s="54">
        <f t="shared" si="31"/>
        <v>0</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5922</v>
      </c>
      <c r="E176" s="244">
        <v>16081.03</v>
      </c>
      <c r="F176" s="54">
        <f t="shared" si="31"/>
        <v>271.54728132387709</v>
      </c>
    </row>
    <row r="177" spans="1:6" ht="12.75" customHeight="1" x14ac:dyDescent="0.2">
      <c r="A177" s="55">
        <v>323</v>
      </c>
      <c r="B177" s="87" t="s">
        <v>394</v>
      </c>
      <c r="C177" s="52" t="s">
        <v>395</v>
      </c>
      <c r="D177" s="53">
        <f t="shared" ref="D177:E177" si="42">SUM(D178:D186)</f>
        <v>974551</v>
      </c>
      <c r="E177" s="53">
        <f t="shared" si="42"/>
        <v>1193739.2</v>
      </c>
      <c r="F177" s="54">
        <f t="shared" si="31"/>
        <v>122.491198510904</v>
      </c>
    </row>
    <row r="178" spans="1:6" ht="12.75" customHeight="1" x14ac:dyDescent="0.2">
      <c r="A178" s="55">
        <v>3231</v>
      </c>
      <c r="B178" s="87" t="s">
        <v>396</v>
      </c>
      <c r="C178" s="52" t="s">
        <v>397</v>
      </c>
      <c r="D178" s="244">
        <v>506271</v>
      </c>
      <c r="E178" s="244">
        <v>724263.36</v>
      </c>
      <c r="F178" s="54">
        <f t="shared" si="31"/>
        <v>143.0584331316627</v>
      </c>
    </row>
    <row r="179" spans="1:6" ht="12.75" customHeight="1" x14ac:dyDescent="0.2">
      <c r="A179" s="55">
        <v>3232</v>
      </c>
      <c r="B179" s="87" t="s">
        <v>398</v>
      </c>
      <c r="C179" s="52" t="s">
        <v>399</v>
      </c>
      <c r="D179" s="244">
        <v>155874</v>
      </c>
      <c r="E179" s="244">
        <v>93536.63</v>
      </c>
      <c r="F179" s="54">
        <f t="shared" si="31"/>
        <v>60.007846080808861</v>
      </c>
    </row>
    <row r="180" spans="1:6" ht="12.75" customHeight="1" x14ac:dyDescent="0.2">
      <c r="A180" s="55">
        <v>3233</v>
      </c>
      <c r="B180" s="87" t="s">
        <v>400</v>
      </c>
      <c r="C180" s="52" t="s">
        <v>401</v>
      </c>
      <c r="D180" s="244"/>
      <c r="E180" s="244">
        <v>3400</v>
      </c>
      <c r="F180" s="54" t="str">
        <f t="shared" si="31"/>
        <v>-</v>
      </c>
    </row>
    <row r="181" spans="1:6" ht="12.75" customHeight="1" x14ac:dyDescent="0.2">
      <c r="A181" s="55">
        <v>3234</v>
      </c>
      <c r="B181" s="87" t="s">
        <v>402</v>
      </c>
      <c r="C181" s="52" t="s">
        <v>403</v>
      </c>
      <c r="D181" s="244">
        <v>124770</v>
      </c>
      <c r="E181" s="244">
        <v>117483.42</v>
      </c>
      <c r="F181" s="54">
        <f t="shared" si="31"/>
        <v>94.159990382303434</v>
      </c>
    </row>
    <row r="182" spans="1:6" ht="12.75" customHeight="1" x14ac:dyDescent="0.2">
      <c r="A182" s="55">
        <v>3235</v>
      </c>
      <c r="B182" s="87" t="s">
        <v>404</v>
      </c>
      <c r="C182" s="52" t="s">
        <v>405</v>
      </c>
      <c r="D182" s="244">
        <v>30425</v>
      </c>
      <c r="E182" s="244">
        <v>31523.75</v>
      </c>
      <c r="F182" s="54">
        <f t="shared" si="31"/>
        <v>103.61133935907971</v>
      </c>
    </row>
    <row r="183" spans="1:6" ht="12.75" customHeight="1" x14ac:dyDescent="0.2">
      <c r="A183" s="55">
        <v>3236</v>
      </c>
      <c r="B183" s="87" t="s">
        <v>406</v>
      </c>
      <c r="C183" s="52" t="s">
        <v>407</v>
      </c>
      <c r="D183" s="244">
        <v>28930</v>
      </c>
      <c r="E183" s="244">
        <v>26307.5</v>
      </c>
      <c r="F183" s="54">
        <f t="shared" si="31"/>
        <v>90.935015554787412</v>
      </c>
    </row>
    <row r="184" spans="1:6" ht="12.75" customHeight="1" x14ac:dyDescent="0.2">
      <c r="A184" s="55">
        <v>3237</v>
      </c>
      <c r="B184" s="87" t="s">
        <v>408</v>
      </c>
      <c r="C184" s="52" t="s">
        <v>409</v>
      </c>
      <c r="D184" s="244">
        <v>99919</v>
      </c>
      <c r="E184" s="244">
        <v>60643.65</v>
      </c>
      <c r="F184" s="54">
        <f t="shared" si="31"/>
        <v>60.692811177053422</v>
      </c>
    </row>
    <row r="185" spans="1:6" ht="12.75" customHeight="1" x14ac:dyDescent="0.2">
      <c r="A185" s="55">
        <v>3238</v>
      </c>
      <c r="B185" s="87" t="s">
        <v>410</v>
      </c>
      <c r="C185" s="52" t="s">
        <v>411</v>
      </c>
      <c r="D185" s="244">
        <v>18616</v>
      </c>
      <c r="E185" s="244">
        <v>18137.5</v>
      </c>
      <c r="F185" s="54">
        <f t="shared" si="31"/>
        <v>97.429630425440479</v>
      </c>
    </row>
    <row r="186" spans="1:6" ht="12.75" customHeight="1" x14ac:dyDescent="0.2">
      <c r="A186" s="55">
        <v>3239</v>
      </c>
      <c r="B186" s="87" t="s">
        <v>412</v>
      </c>
      <c r="C186" s="52" t="s">
        <v>413</v>
      </c>
      <c r="D186" s="244">
        <v>9746</v>
      </c>
      <c r="E186" s="244">
        <v>118443.39</v>
      </c>
      <c r="F186" s="54">
        <f t="shared" si="31"/>
        <v>1215.3025856761749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20046</v>
      </c>
      <c r="E188" s="53">
        <f t="shared" si="43"/>
        <v>62200.7</v>
      </c>
      <c r="F188" s="54">
        <f t="shared" si="31"/>
        <v>310.28983338321854</v>
      </c>
    </row>
    <row r="189" spans="1:6" ht="12.75" customHeight="1" x14ac:dyDescent="0.2">
      <c r="A189" s="55">
        <v>3291</v>
      </c>
      <c r="B189" s="234" t="s">
        <v>418</v>
      </c>
      <c r="C189" s="52" t="s">
        <v>419</v>
      </c>
      <c r="D189" s="244">
        <v>9521</v>
      </c>
      <c r="E189" s="244">
        <v>44957.32</v>
      </c>
      <c r="F189" s="54">
        <f t="shared" si="31"/>
        <v>472.19115639113534</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300</v>
      </c>
      <c r="E192" s="244"/>
      <c r="F192" s="54">
        <f t="shared" si="31"/>
        <v>0</v>
      </c>
    </row>
    <row r="193" spans="1:6" ht="12.75" customHeight="1" x14ac:dyDescent="0.2">
      <c r="A193" s="55">
        <v>3295</v>
      </c>
      <c r="B193" s="87" t="s">
        <v>426</v>
      </c>
      <c r="C193" s="52" t="s">
        <v>427</v>
      </c>
      <c r="D193" s="244">
        <v>9625</v>
      </c>
      <c r="E193" s="244">
        <v>9700</v>
      </c>
      <c r="F193" s="54">
        <f t="shared" si="31"/>
        <v>100.77922077922076</v>
      </c>
    </row>
    <row r="194" spans="1:6" ht="12.75" customHeight="1" x14ac:dyDescent="0.2">
      <c r="A194" s="55" t="s">
        <v>428</v>
      </c>
      <c r="B194" s="87" t="s">
        <v>429</v>
      </c>
      <c r="C194" s="52" t="s">
        <v>428</v>
      </c>
      <c r="D194" s="244"/>
      <c r="E194" s="244">
        <v>750</v>
      </c>
      <c r="F194" s="54" t="str">
        <f t="shared" si="31"/>
        <v>-</v>
      </c>
    </row>
    <row r="195" spans="1:6" ht="12.75" customHeight="1" x14ac:dyDescent="0.2">
      <c r="A195" s="55">
        <v>3299</v>
      </c>
      <c r="B195" s="87" t="s">
        <v>430</v>
      </c>
      <c r="C195" s="52" t="s">
        <v>431</v>
      </c>
      <c r="D195" s="244">
        <v>600</v>
      </c>
      <c r="E195" s="244">
        <v>6793.38</v>
      </c>
      <c r="F195" s="54">
        <f t="shared" si="31"/>
        <v>1132.23</v>
      </c>
    </row>
    <row r="196" spans="1:6" ht="12.75" customHeight="1" x14ac:dyDescent="0.2">
      <c r="A196" s="55">
        <v>34</v>
      </c>
      <c r="B196" s="234" t="s">
        <v>432</v>
      </c>
      <c r="C196" s="52" t="s">
        <v>433</v>
      </c>
      <c r="D196" s="53">
        <f t="shared" ref="D196:E196" si="44">D197+D202+D210</f>
        <v>9498</v>
      </c>
      <c r="E196" s="53">
        <f t="shared" si="44"/>
        <v>9566.16</v>
      </c>
      <c r="F196" s="54">
        <f t="shared" si="31"/>
        <v>100.71762476310802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9498</v>
      </c>
      <c r="E210" s="53">
        <f t="shared" si="47"/>
        <v>9566.16</v>
      </c>
      <c r="F210" s="54">
        <f t="shared" si="31"/>
        <v>100.71762476310802</v>
      </c>
    </row>
    <row r="211" spans="1:6" ht="12.75" customHeight="1" x14ac:dyDescent="0.2">
      <c r="A211" s="55">
        <v>3431</v>
      </c>
      <c r="B211" s="234" t="s">
        <v>462</v>
      </c>
      <c r="C211" s="52" t="s">
        <v>463</v>
      </c>
      <c r="D211" s="244">
        <v>8171</v>
      </c>
      <c r="E211" s="244">
        <v>8431.8799999999992</v>
      </c>
      <c r="F211" s="54">
        <f t="shared" si="31"/>
        <v>103.19275486476562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1327</v>
      </c>
      <c r="E213" s="244">
        <v>1134.28</v>
      </c>
      <c r="F213" s="54">
        <f t="shared" si="31"/>
        <v>85.477015825169559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1500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1500</v>
      </c>
      <c r="F259" s="54" t="str">
        <f t="shared" ref="F259:F262" si="67">IF(D259&lt;&gt;0,IF(E259/D259&gt;=100,"&gt;&gt;100",E259/D259*100),"-")</f>
        <v>-</v>
      </c>
    </row>
    <row r="260" spans="1:6" ht="12.75" customHeight="1" x14ac:dyDescent="0.2">
      <c r="A260" s="55">
        <v>3721</v>
      </c>
      <c r="B260" s="87" t="s">
        <v>556</v>
      </c>
      <c r="C260" s="52" t="s">
        <v>557</v>
      </c>
      <c r="D260" s="244"/>
      <c r="E260" s="244">
        <v>1500</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16614918</v>
      </c>
      <c r="E289" s="53">
        <f t="shared" si="79"/>
        <v>18749566.449999999</v>
      </c>
      <c r="F289" s="54">
        <f t="shared" si="76"/>
        <v>112.84778203539733</v>
      </c>
    </row>
    <row r="290" spans="1:6" ht="12.75" customHeight="1" x14ac:dyDescent="0.2">
      <c r="A290" s="55" t="s">
        <v>605</v>
      </c>
      <c r="B290" s="87" t="s">
        <v>616</v>
      </c>
      <c r="C290" s="52" t="s">
        <v>617</v>
      </c>
      <c r="D290" s="53">
        <f>IF(D6&gt;=D289,D6-D289,0)</f>
        <v>605227</v>
      </c>
      <c r="E290" s="53">
        <f>IF(E6&gt;=E289,E6-E289,0)</f>
        <v>565004.50999999791</v>
      </c>
      <c r="F290" s="54">
        <f t="shared" si="76"/>
        <v>93.354148113021708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443699</v>
      </c>
      <c r="E292" s="314">
        <v>1048083.53</v>
      </c>
      <c r="F292" s="54">
        <f t="shared" si="76"/>
        <v>236.21498583499175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170469</v>
      </c>
      <c r="E294" s="244">
        <v>31486.43</v>
      </c>
      <c r="F294" s="54">
        <f t="shared" si="76"/>
        <v>18.470472637253692</v>
      </c>
    </row>
    <row r="295" spans="1:6" ht="24" x14ac:dyDescent="0.2">
      <c r="A295" s="55">
        <v>9661</v>
      </c>
      <c r="B295" s="87" t="s">
        <v>626</v>
      </c>
      <c r="C295" s="52" t="s">
        <v>627</v>
      </c>
      <c r="D295" s="244">
        <v>170469</v>
      </c>
      <c r="E295" s="244">
        <v>31486.43</v>
      </c>
      <c r="F295" s="54">
        <f t="shared" si="76"/>
        <v>18.470472637253692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531139</v>
      </c>
      <c r="E350" s="53">
        <f t="shared" si="95"/>
        <v>522408.70999999996</v>
      </c>
      <c r="F350" s="54">
        <f t="shared" si="81"/>
        <v>98.356307859147975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508639</v>
      </c>
      <c r="E363" s="53">
        <f t="shared" si="99"/>
        <v>522408.70999999996</v>
      </c>
      <c r="F363" s="54">
        <f t="shared" si="81"/>
        <v>102.70716755891702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5593</v>
      </c>
      <c r="E369" s="53">
        <f t="shared" si="101"/>
        <v>5439.6</v>
      </c>
      <c r="F369" s="54">
        <f t="shared" si="81"/>
        <v>97.257285893080649</v>
      </c>
    </row>
    <row r="370" spans="1:6" ht="12.75" customHeight="1" x14ac:dyDescent="0.2">
      <c r="A370" s="55">
        <v>4221</v>
      </c>
      <c r="B370" s="87" t="s">
        <v>671</v>
      </c>
      <c r="C370" s="52" t="s">
        <v>763</v>
      </c>
      <c r="D370" s="244">
        <v>5593</v>
      </c>
      <c r="E370" s="244">
        <v>5439.6</v>
      </c>
      <c r="F370" s="54">
        <f t="shared" si="81"/>
        <v>97.257285893080649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503046</v>
      </c>
      <c r="E383" s="53">
        <f t="shared" si="103"/>
        <v>516969.11</v>
      </c>
      <c r="F383" s="54">
        <f t="shared" si="81"/>
        <v>102.76776080119909</v>
      </c>
    </row>
    <row r="384" spans="1:6" ht="12.75" customHeight="1" x14ac:dyDescent="0.2">
      <c r="A384" s="55">
        <v>4241</v>
      </c>
      <c r="B384" s="87" t="s">
        <v>780</v>
      </c>
      <c r="C384" s="52" t="s">
        <v>781</v>
      </c>
      <c r="D384" s="244">
        <v>503046</v>
      </c>
      <c r="E384" s="244">
        <v>516969.11</v>
      </c>
      <c r="F384" s="54">
        <f t="shared" si="81"/>
        <v>102.76776080119909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22500</v>
      </c>
      <c r="E402" s="53">
        <f t="shared" si="109"/>
        <v>0</v>
      </c>
      <c r="F402" s="54">
        <f t="shared" si="81"/>
        <v>0</v>
      </c>
    </row>
    <row r="403" spans="1:6" ht="12.75" customHeight="1" x14ac:dyDescent="0.2">
      <c r="A403" s="55">
        <v>451</v>
      </c>
      <c r="B403" s="87" t="s">
        <v>808</v>
      </c>
      <c r="C403" s="52" t="s">
        <v>809</v>
      </c>
      <c r="D403" s="244">
        <v>22500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531139</v>
      </c>
      <c r="E408" s="53">
        <f t="shared" si="111"/>
        <v>522408.70999999996</v>
      </c>
      <c r="F408" s="54">
        <f t="shared" si="81"/>
        <v>98.356307859147975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768728</v>
      </c>
      <c r="E410" s="244">
        <v>1299868</v>
      </c>
      <c r="F410" s="54">
        <f t="shared" si="81"/>
        <v>169.09335941971673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17220145</v>
      </c>
      <c r="E412" s="53">
        <f>E6+E298</f>
        <v>19314570.959999997</v>
      </c>
      <c r="F412" s="54">
        <f t="shared" si="81"/>
        <v>112.1626499660717</v>
      </c>
    </row>
    <row r="413" spans="1:6" ht="12.75" customHeight="1" x14ac:dyDescent="0.2">
      <c r="A413" s="55" t="s">
        <v>605</v>
      </c>
      <c r="B413" s="87" t="s">
        <v>828</v>
      </c>
      <c r="C413" s="52" t="s">
        <v>829</v>
      </c>
      <c r="D413" s="53">
        <f t="shared" ref="D413:E413" si="112">D289+D350</f>
        <v>17146057</v>
      </c>
      <c r="E413" s="53">
        <f t="shared" si="112"/>
        <v>19271975.16</v>
      </c>
      <c r="F413" s="54">
        <f t="shared" si="81"/>
        <v>112.39887491334014</v>
      </c>
    </row>
    <row r="414" spans="1:6" ht="12.75" customHeight="1" x14ac:dyDescent="0.2">
      <c r="A414" s="55" t="s">
        <v>605</v>
      </c>
      <c r="B414" s="87" t="s">
        <v>830</v>
      </c>
      <c r="C414" s="52" t="s">
        <v>831</v>
      </c>
      <c r="D414" s="53">
        <f t="shared" ref="D414:E414" si="113">IF(D412&gt;=D413,D412-D413,0)</f>
        <v>74088</v>
      </c>
      <c r="E414" s="53">
        <f t="shared" si="113"/>
        <v>42595.79999999702</v>
      </c>
      <c r="F414" s="54">
        <f t="shared" si="81"/>
        <v>57.49352121800699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325029</v>
      </c>
      <c r="E417" s="53">
        <f t="shared" si="116"/>
        <v>251784.46999999997</v>
      </c>
      <c r="F417" s="54">
        <f t="shared" si="81"/>
        <v>77.465232333114884</v>
      </c>
    </row>
    <row r="418" spans="1:6" ht="12.75" customHeight="1" x14ac:dyDescent="0.2">
      <c r="A418" s="57" t="s">
        <v>839</v>
      </c>
      <c r="B418" s="235" t="s">
        <v>840</v>
      </c>
      <c r="C418" s="58" t="s">
        <v>841</v>
      </c>
      <c r="D418" s="64">
        <f t="shared" ref="D418:E418" si="117">D294+D411</f>
        <v>170469</v>
      </c>
      <c r="E418" s="64">
        <f t="shared" si="117"/>
        <v>31486.43</v>
      </c>
      <c r="F418" s="59">
        <f t="shared" si="81"/>
        <v>18.470472637253692</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17220145</v>
      </c>
      <c r="E639" s="53">
        <f t="shared" si="180"/>
        <v>19314570.959999997</v>
      </c>
      <c r="F639" s="54">
        <f t="shared" si="119"/>
        <v>112.1626499660717</v>
      </c>
    </row>
    <row r="640" spans="1:6" ht="12.75" customHeight="1" x14ac:dyDescent="0.2">
      <c r="A640" s="55" t="s">
        <v>605</v>
      </c>
      <c r="B640" s="87" t="s">
        <v>1274</v>
      </c>
      <c r="C640" s="52" t="s">
        <v>1275</v>
      </c>
      <c r="D640" s="53">
        <f t="shared" ref="D640:E640" si="181">D413+D528</f>
        <v>17146057</v>
      </c>
      <c r="E640" s="53">
        <f t="shared" si="181"/>
        <v>19271975.16</v>
      </c>
      <c r="F640" s="54">
        <f t="shared" si="119"/>
        <v>112.39887491334014</v>
      </c>
    </row>
    <row r="641" spans="1:6" ht="12.75" customHeight="1" x14ac:dyDescent="0.2">
      <c r="A641" s="55" t="s">
        <v>605</v>
      </c>
      <c r="B641" s="87" t="s">
        <v>1276</v>
      </c>
      <c r="C641" s="52" t="s">
        <v>1277</v>
      </c>
      <c r="D641" s="53">
        <f t="shared" ref="D641:E641" si="182">IF(D639&gt;=D640,D639-D640,0)</f>
        <v>74088</v>
      </c>
      <c r="E641" s="53">
        <f t="shared" si="182"/>
        <v>42595.79999999702</v>
      </c>
      <c r="F641" s="54">
        <f t="shared" si="119"/>
        <v>57.49352121800699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325029</v>
      </c>
      <c r="E644" s="53">
        <f t="shared" si="185"/>
        <v>251784.46999999997</v>
      </c>
      <c r="F644" s="54">
        <f t="shared" si="119"/>
        <v>77.465232333114884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250941</v>
      </c>
      <c r="E646" s="53">
        <f t="shared" si="187"/>
        <v>209188.67000000295</v>
      </c>
      <c r="F646" s="54">
        <f t="shared" si="119"/>
        <v>83.361694581596055</v>
      </c>
    </row>
    <row r="647" spans="1:6" ht="24" x14ac:dyDescent="0.2">
      <c r="A647" s="57" t="s">
        <v>1288</v>
      </c>
      <c r="B647" s="235" t="s">
        <v>1289</v>
      </c>
      <c r="C647" s="58" t="s">
        <v>1288</v>
      </c>
      <c r="D647" s="245">
        <v>1060178</v>
      </c>
      <c r="E647" s="245">
        <v>1241455.1599999999</v>
      </c>
      <c r="F647" s="59">
        <f t="shared" si="119"/>
        <v>117.09874756880447</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50260</v>
      </c>
      <c r="E649" s="244">
        <v>60676.75</v>
      </c>
      <c r="F649" s="54">
        <f t="shared" ref="F649:F724" si="188">IF(D649&lt;&gt;0,IF(E649/D649&gt;=100,"&gt;&gt;100",E649/D649*100),"-")</f>
        <v>120.72572622363708</v>
      </c>
    </row>
    <row r="650" spans="1:6" ht="12.75" customHeight="1" x14ac:dyDescent="0.2">
      <c r="A650" s="55" t="s">
        <v>1293</v>
      </c>
      <c r="B650" s="87" t="s">
        <v>1294</v>
      </c>
      <c r="C650" s="52" t="s">
        <v>1293</v>
      </c>
      <c r="D650" s="244">
        <v>5074799</v>
      </c>
      <c r="E650" s="244">
        <v>19639018.109999999</v>
      </c>
      <c r="F650" s="54">
        <f t="shared" si="188"/>
        <v>386.99105343876676</v>
      </c>
    </row>
    <row r="651" spans="1:6" ht="12.75" customHeight="1" x14ac:dyDescent="0.2">
      <c r="A651" s="55" t="s">
        <v>1295</v>
      </c>
      <c r="B651" s="87" t="s">
        <v>1296</v>
      </c>
      <c r="C651" s="52" t="s">
        <v>1295</v>
      </c>
      <c r="D651" s="244">
        <v>5064383</v>
      </c>
      <c r="E651" s="244">
        <v>19498681.43</v>
      </c>
      <c r="F651" s="54">
        <f t="shared" si="188"/>
        <v>385.0159324442879</v>
      </c>
    </row>
    <row r="652" spans="1:6" ht="24" x14ac:dyDescent="0.2">
      <c r="A652" s="55">
        <v>11</v>
      </c>
      <c r="B652" s="87" t="s">
        <v>1297</v>
      </c>
      <c r="C652" s="52" t="s">
        <v>1298</v>
      </c>
      <c r="D652" s="53">
        <f t="shared" ref="D652:E652" si="189">+D649+D650-D651</f>
        <v>60676</v>
      </c>
      <c r="E652" s="53">
        <f t="shared" si="189"/>
        <v>201013.4299999997</v>
      </c>
      <c r="F652" s="54">
        <f t="shared" si="188"/>
        <v>331.28985101193177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112</v>
      </c>
      <c r="E654" s="266">
        <v>113</v>
      </c>
      <c r="F654" s="54">
        <f t="shared" si="188"/>
        <v>100.89285714285714</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112</v>
      </c>
      <c r="E656" s="266">
        <v>113</v>
      </c>
      <c r="F656" s="54">
        <f t="shared" si="188"/>
        <v>100.89285714285714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12235646</v>
      </c>
      <c r="E675" s="244">
        <v>13486253.369999999</v>
      </c>
      <c r="F675" s="54">
        <f t="shared" si="188"/>
        <v>110.22101628307976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478976</v>
      </c>
      <c r="E677" s="244">
        <v>523247.33</v>
      </c>
      <c r="F677" s="54">
        <f t="shared" si="188"/>
        <v>109.24291196218601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480908</v>
      </c>
      <c r="E712" s="244">
        <v>562328</v>
      </c>
      <c r="F712" s="54">
        <f t="shared" si="188"/>
        <v>116.93047318821894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44070</v>
      </c>
      <c r="E716" s="244">
        <v>14110.58</v>
      </c>
      <c r="F716" s="54">
        <f t="shared" si="188"/>
        <v>32.018561379623328</v>
      </c>
    </row>
    <row r="717" spans="1:6" ht="12.75" customHeight="1" x14ac:dyDescent="0.2">
      <c r="A717" s="55">
        <v>31215</v>
      </c>
      <c r="B717" s="87" t="s">
        <v>1410</v>
      </c>
      <c r="C717" s="52" t="s">
        <v>1411</v>
      </c>
      <c r="D717" s="244">
        <v>21273</v>
      </c>
      <c r="E717" s="244">
        <v>17882.080000000002</v>
      </c>
      <c r="F717" s="54">
        <f t="shared" si="188"/>
        <v>84.059982136981162</v>
      </c>
    </row>
    <row r="718" spans="1:6" ht="12.75" customHeight="1" x14ac:dyDescent="0.2">
      <c r="A718" s="55">
        <v>32121</v>
      </c>
      <c r="B718" s="87" t="s">
        <v>1412</v>
      </c>
      <c r="C718" s="52" t="s">
        <v>1413</v>
      </c>
      <c r="D718" s="244">
        <v>339903</v>
      </c>
      <c r="E718" s="244">
        <v>400519.41</v>
      </c>
      <c r="F718" s="54">
        <f t="shared" si="188"/>
        <v>117.8334436589262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23118</v>
      </c>
      <c r="E720" s="244">
        <v>19370</v>
      </c>
      <c r="F720" s="54">
        <f t="shared" si="188"/>
        <v>83.787524872393803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48256</v>
      </c>
      <c r="E722" s="244">
        <v>24577.33</v>
      </c>
      <c r="F722" s="54">
        <f t="shared" si="188"/>
        <v>50.931138096816973</v>
      </c>
    </row>
    <row r="723" spans="1:6" ht="12.75" customHeight="1" x14ac:dyDescent="0.2">
      <c r="A723" s="55" t="s">
        <v>1422</v>
      </c>
      <c r="B723" s="87" t="s">
        <v>1423</v>
      </c>
      <c r="C723" s="52" t="s">
        <v>1422</v>
      </c>
      <c r="D723" s="244">
        <v>13664</v>
      </c>
      <c r="E723" s="244"/>
      <c r="F723" s="54">
        <f t="shared" si="188"/>
        <v>0</v>
      </c>
    </row>
    <row r="724" spans="1:6" ht="12.75" customHeight="1" x14ac:dyDescent="0.2">
      <c r="A724" s="55" t="s">
        <v>1424</v>
      </c>
      <c r="B724" s="87" t="s">
        <v>1425</v>
      </c>
      <c r="C724" s="52" t="s">
        <v>1424</v>
      </c>
      <c r="D724" s="244"/>
      <c r="E724" s="244">
        <v>12250</v>
      </c>
      <c r="F724" s="54" t="str">
        <f t="shared" si="188"/>
        <v>-</v>
      </c>
    </row>
    <row r="725" spans="1:6" ht="12.75" customHeight="1" x14ac:dyDescent="0.2">
      <c r="A725" s="55">
        <v>32911</v>
      </c>
      <c r="B725" s="87" t="s">
        <v>1426</v>
      </c>
      <c r="C725" s="52" t="s">
        <v>1427</v>
      </c>
      <c r="D725" s="244">
        <v>9521</v>
      </c>
      <c r="E725" s="244">
        <v>44957.32</v>
      </c>
      <c r="F725" s="54">
        <f t="shared" ref="F725:F979" si="190">IF(D725&lt;&gt;0,IF(E725/D725&gt;=100,"&gt;&gt;100",E725/D725*100),"-")</f>
        <v>472.19115639113534</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1500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D250" sqref="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26046190</v>
      </c>
      <c r="E6" s="231">
        <f t="shared" si="0"/>
        <v>26948168.740000002</v>
      </c>
      <c r="F6" s="232">
        <f t="shared" ref="F6:F260" si="1">IF(D6&gt;0,IF(E6/D6&gt;=100,"&gt;&gt;100",E6/D6*100),"-")</f>
        <v>103.46299685289864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24342034</v>
      </c>
      <c r="E7" s="106">
        <f t="shared" si="2"/>
        <v>24706761.020000003</v>
      </c>
      <c r="F7" s="95">
        <f t="shared" si="1"/>
        <v>101.49834241460678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24337774</v>
      </c>
      <c r="E12" s="106">
        <f t="shared" si="3"/>
        <v>24702500.980000004</v>
      </c>
      <c r="F12" s="95">
        <f t="shared" si="1"/>
        <v>101.49860451494047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23156624</v>
      </c>
      <c r="E13" s="106">
        <f t="shared" si="4"/>
        <v>22810738.430000003</v>
      </c>
      <c r="F13" s="95">
        <f t="shared" si="1"/>
        <v>98.50632125822834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1641.6</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30339180</v>
      </c>
      <c r="E15" s="249">
        <v>30339180.260000002</v>
      </c>
      <c r="F15" s="95">
        <f t="shared" si="1"/>
        <v>100.00000085697769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7182556</v>
      </c>
      <c r="E18" s="249">
        <v>7530083.4299999997</v>
      </c>
      <c r="F18" s="95">
        <f t="shared" si="1"/>
        <v>104.83849245310444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824568</v>
      </c>
      <c r="E19" s="106">
        <f t="shared" si="5"/>
        <v>1513787.2699999998</v>
      </c>
      <c r="F19" s="95">
        <f t="shared" si="1"/>
        <v>183.58549810324919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1548348</v>
      </c>
      <c r="E20" s="249">
        <v>2062369.8</v>
      </c>
      <c r="F20" s="95">
        <f t="shared" si="1"/>
        <v>133.19807950150741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89544</v>
      </c>
      <c r="E21" s="249">
        <v>89543.78</v>
      </c>
      <c r="F21" s="95">
        <f t="shared" si="1"/>
        <v>99.999754310729912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42843</v>
      </c>
      <c r="E22" s="249">
        <v>42842.52</v>
      </c>
      <c r="F22" s="95">
        <f t="shared" si="1"/>
        <v>99.998879630277983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37912</v>
      </c>
      <c r="E23" s="249">
        <v>37912.29</v>
      </c>
      <c r="F23" s="95">
        <f t="shared" si="1"/>
        <v>100.00076492930998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27132</v>
      </c>
      <c r="E24" s="249">
        <v>249857.19</v>
      </c>
      <c r="F24" s="95">
        <f t="shared" si="1"/>
        <v>920.89484741264926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2553</v>
      </c>
      <c r="E25" s="249">
        <v>2553.46</v>
      </c>
      <c r="F25" s="95">
        <f t="shared" si="1"/>
        <v>100.01801801801801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819566</v>
      </c>
      <c r="E26" s="249">
        <v>819565.82</v>
      </c>
      <c r="F26" s="95">
        <f t="shared" si="1"/>
        <v>99.999978037156239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1743330</v>
      </c>
      <c r="E28" s="249">
        <v>1790857.59</v>
      </c>
      <c r="F28" s="95">
        <f t="shared" si="1"/>
        <v>102.72625320507305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356582</v>
      </c>
      <c r="E35" s="106">
        <f t="shared" si="7"/>
        <v>377975.28</v>
      </c>
      <c r="F35" s="95">
        <f t="shared" si="1"/>
        <v>105.99954007773809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1807829</v>
      </c>
      <c r="E36" s="249">
        <v>2324798.56</v>
      </c>
      <c r="F36" s="95">
        <f t="shared" si="1"/>
        <v>128.59615372914141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13500</v>
      </c>
      <c r="E37" s="249">
        <v>13500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1464747</v>
      </c>
      <c r="E40" s="249">
        <v>1960323.28</v>
      </c>
      <c r="F40" s="95">
        <f t="shared" si="1"/>
        <v>133.83357535465171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105</v>
      </c>
      <c r="E52" s="106">
        <f t="shared" si="10"/>
        <v>105</v>
      </c>
      <c r="F52" s="95">
        <f t="shared" si="1"/>
        <v>100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121378</v>
      </c>
      <c r="E54" s="249">
        <v>121378.38</v>
      </c>
      <c r="F54" s="95">
        <f t="shared" si="1"/>
        <v>100.00031307156156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121273</v>
      </c>
      <c r="E55" s="249">
        <v>121273.38</v>
      </c>
      <c r="F55" s="95">
        <f t="shared" si="1"/>
        <v>100.00031334262367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4155</v>
      </c>
      <c r="E63" s="106">
        <f t="shared" si="12"/>
        <v>4155.04</v>
      </c>
      <c r="F63" s="95">
        <f t="shared" si="1"/>
        <v>100.00096269554753</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4155</v>
      </c>
      <c r="E64" s="249">
        <v>4155.04</v>
      </c>
      <c r="F64" s="95">
        <f t="shared" si="1"/>
        <v>100.00096269554753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1704156</v>
      </c>
      <c r="E68" s="106">
        <f t="shared" si="13"/>
        <v>2241407.7199999997</v>
      </c>
      <c r="F68" s="95">
        <f t="shared" si="1"/>
        <v>131.5259706271022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60676</v>
      </c>
      <c r="E69" s="106">
        <f t="shared" si="14"/>
        <v>201013.43</v>
      </c>
      <c r="F69" s="95">
        <f t="shared" si="1"/>
        <v>331.28985101193223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60099</v>
      </c>
      <c r="E70" s="106">
        <f t="shared" si="15"/>
        <v>201013.33</v>
      </c>
      <c r="F70" s="95">
        <f t="shared" si="1"/>
        <v>334.47034060466893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60099</v>
      </c>
      <c r="E72" s="249">
        <v>201013.33</v>
      </c>
      <c r="F72" s="95">
        <f t="shared" si="1"/>
        <v>334.47034060466893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577</v>
      </c>
      <c r="E76" s="249">
        <v>0.1</v>
      </c>
      <c r="F76" s="95">
        <f t="shared" si="1"/>
        <v>1.7331022530329289E-2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406263</v>
      </c>
      <c r="E78" s="106">
        <f>E79+SUM(E82:E84)-E85+E86</f>
        <v>503459.94</v>
      </c>
      <c r="F78" s="95">
        <f t="shared" si="1"/>
        <v>123.92463502706374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406263</v>
      </c>
      <c r="E86" s="249">
        <v>503459.94</v>
      </c>
      <c r="F86" s="95">
        <f t="shared" si="1"/>
        <v>123.92463502706374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177039</v>
      </c>
      <c r="E146" s="106">
        <f t="shared" si="26"/>
        <v>295479.19</v>
      </c>
      <c r="F146" s="95">
        <f t="shared" si="1"/>
        <v>166.90062076717561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159579</v>
      </c>
      <c r="E159" s="249">
        <v>273449.19</v>
      </c>
      <c r="F159" s="95">
        <f t="shared" si="1"/>
        <v>171.35662587182526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17460</v>
      </c>
      <c r="E160" s="249">
        <v>22030</v>
      </c>
      <c r="F160" s="95">
        <f t="shared" si="1"/>
        <v>126.17411225658648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1060178</v>
      </c>
      <c r="E170" s="106">
        <f t="shared" si="29"/>
        <v>1241455.1599999999</v>
      </c>
      <c r="F170" s="95">
        <f t="shared" si="1"/>
        <v>117.09874756880447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1018178</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42000</v>
      </c>
      <c r="E172" s="249">
        <v>42000</v>
      </c>
      <c r="F172" s="95">
        <f t="shared" si="1"/>
        <v>100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v>1199455.1599999999</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26046190</v>
      </c>
      <c r="E175" s="106">
        <f t="shared" si="30"/>
        <v>26948168.739999995</v>
      </c>
      <c r="F175" s="95">
        <f t="shared" si="1"/>
        <v>103.46299685289861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1784742</v>
      </c>
      <c r="E176" s="106">
        <f t="shared" si="31"/>
        <v>2419224.54</v>
      </c>
      <c r="F176" s="95">
        <f t="shared" si="1"/>
        <v>135.55037871020014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1762086</v>
      </c>
      <c r="E177" s="106">
        <f t="shared" si="32"/>
        <v>2415084.15</v>
      </c>
      <c r="F177" s="95">
        <f t="shared" si="1"/>
        <v>137.05824517078054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984045</v>
      </c>
      <c r="E178" s="249">
        <v>1163467.67</v>
      </c>
      <c r="F178" s="95">
        <f t="shared" si="1"/>
        <v>118.23317734453201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457303</v>
      </c>
      <c r="E179" s="249">
        <v>827460.17</v>
      </c>
      <c r="F179" s="95">
        <f t="shared" si="1"/>
        <v>180.94352540875525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1171</v>
      </c>
      <c r="E180" s="106">
        <f t="shared" si="33"/>
        <v>1171.3699999999999</v>
      </c>
      <c r="F180" s="95">
        <f t="shared" si="1"/>
        <v>100.03159692570452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1171</v>
      </c>
      <c r="E183" s="249">
        <v>1171.3699999999999</v>
      </c>
      <c r="F183" s="95">
        <f t="shared" si="1"/>
        <v>100.03159692570452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319567</v>
      </c>
      <c r="E188" s="249">
        <v>422984.94</v>
      </c>
      <c r="F188" s="95">
        <f t="shared" si="1"/>
        <v>132.36189594044441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22656</v>
      </c>
      <c r="E189" s="249">
        <v>4140.3900000000003</v>
      </c>
      <c r="F189" s="95">
        <f t="shared" si="1"/>
        <v>18.275026483050848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24261448</v>
      </c>
      <c r="E237" s="106">
        <f t="shared" si="41"/>
        <v>24528944.199999996</v>
      </c>
      <c r="F237" s="95">
        <f t="shared" si="1"/>
        <v>101.10255661574689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24341920</v>
      </c>
      <c r="E238" s="106">
        <f t="shared" si="42"/>
        <v>24706646.439999998</v>
      </c>
      <c r="F238" s="95">
        <f t="shared" si="1"/>
        <v>101.4983470490413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24341920</v>
      </c>
      <c r="E239" s="106">
        <f t="shared" si="43"/>
        <v>24706646.439999998</v>
      </c>
      <c r="F239" s="95">
        <f t="shared" si="1"/>
        <v>101.4983470490413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24337983</v>
      </c>
      <c r="E240" s="249">
        <v>24702709.149999999</v>
      </c>
      <c r="F240" s="95">
        <f t="shared" si="1"/>
        <v>101.49858823551648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3937</v>
      </c>
      <c r="E241" s="249">
        <v>3937.29</v>
      </c>
      <c r="F241" s="95">
        <f t="shared" si="1"/>
        <v>100.00736601473204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-250941</v>
      </c>
      <c r="E245" s="106">
        <f t="shared" si="45"/>
        <v>-209188.66999999998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1048927</v>
      </c>
      <c r="E246" s="106">
        <f t="shared" si="46"/>
        <v>24838.32</v>
      </c>
      <c r="F246" s="95">
        <f t="shared" si="1"/>
        <v>2.3679741297535482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1048927</v>
      </c>
      <c r="E247" s="249">
        <v>24838.32</v>
      </c>
      <c r="F247" s="95">
        <f t="shared" si="1"/>
        <v>2.3679741297535482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1299868</v>
      </c>
      <c r="E250" s="106">
        <f t="shared" si="47"/>
        <v>234026.99</v>
      </c>
      <c r="F250" s="95">
        <f t="shared" si="1"/>
        <v>18.003904242584632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1299868</v>
      </c>
      <c r="E252" s="249">
        <v>234026.99</v>
      </c>
      <c r="F252" s="95">
        <f t="shared" si="1"/>
        <v>18.003904242584632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170469</v>
      </c>
      <c r="E255" s="249">
        <v>31486.43</v>
      </c>
      <c r="F255" s="95">
        <f t="shared" si="1"/>
        <v>18.470472637253692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969551</v>
      </c>
      <c r="E259" s="106">
        <f t="shared" si="49"/>
        <v>969551.25</v>
      </c>
      <c r="F259" s="95">
        <f t="shared" si="1"/>
        <v>100.00002578513147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969551</v>
      </c>
      <c r="E260" s="250">
        <v>969551.25</v>
      </c>
      <c r="F260" s="99">
        <f t="shared" si="1"/>
        <v>100.00002578513147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177039</v>
      </c>
      <c r="E264" s="249">
        <v>295479.19</v>
      </c>
      <c r="F264" s="95">
        <f t="shared" si="50"/>
        <v>166.90062076717561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371278</v>
      </c>
      <c r="E268" s="249">
        <v>450860.43</v>
      </c>
      <c r="F268" s="95">
        <f t="shared" si="50"/>
        <v>121.43472815518291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34986</v>
      </c>
      <c r="E271" s="249">
        <v>52599.51</v>
      </c>
      <c r="F271" s="95">
        <f t="shared" si="50"/>
        <v>150.3444520665409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1762086</v>
      </c>
      <c r="E287" s="249">
        <v>480435.12</v>
      </c>
      <c r="F287" s="95">
        <f t="shared" si="50"/>
        <v>27.265134618855154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v>1934649.03</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22656</v>
      </c>
      <c r="E289" s="249">
        <v>4140.3900000000003</v>
      </c>
      <c r="F289" s="95">
        <f t="shared" si="50"/>
        <v>18.275026483050848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295294</v>
      </c>
      <c r="E298" s="249">
        <v>378806.62</v>
      </c>
      <c r="F298" s="95">
        <f t="shared" si="50"/>
        <v>128.28117740285953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784</v>
      </c>
      <c r="E299" s="249">
        <v>784</v>
      </c>
      <c r="F299" s="95">
        <f t="shared" si="50"/>
        <v>100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23489</v>
      </c>
      <c r="E302" s="249">
        <v>43394.32</v>
      </c>
      <c r="F302" s="95">
        <f t="shared" si="50"/>
        <v>184.7431563710673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17146057</v>
      </c>
      <c r="E114" s="83">
        <f t="shared" si="22"/>
        <v>19271975.16</v>
      </c>
      <c r="F114" s="65">
        <f t="shared" si="1"/>
        <v>112.39887491334014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16237439</v>
      </c>
      <c r="E115" s="83">
        <f t="shared" si="23"/>
        <v>18045125.809999999</v>
      </c>
      <c r="F115" s="65">
        <f t="shared" si="1"/>
        <v>111.13283203096252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16237439</v>
      </c>
      <c r="E117" s="251">
        <v>18045125.809999999</v>
      </c>
      <c r="F117" s="65">
        <f t="shared" si="1"/>
        <v>111.13283203096252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v>908618</v>
      </c>
      <c r="E125" s="251">
        <v>1226849.3500000001</v>
      </c>
      <c r="F125" s="65">
        <f t="shared" si="1"/>
        <v>135.02366781199581</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17146057</v>
      </c>
      <c r="E141" s="108">
        <f t="shared" si="28"/>
        <v>19271975.16</v>
      </c>
      <c r="F141" s="84">
        <f t="shared" si="1"/>
        <v>112.39887491334014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32" sqref="D3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732948.38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732948.38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732948.38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732948.38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1784742.34</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19540074.620000001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19014215.91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15345757.619999999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3550017.67</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630.69000000000005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117809.93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525858.71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18905592.420000006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18361218.500000004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15166335.550000001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3179860.32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630.69000000000005</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14391.94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544373.92000000004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2419224.5399999954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484575.51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480435.12</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480435.12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480435.12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4140.3900000000003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4140.3900000000003</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1934649.03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1934649.03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14533</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2023-02-06T11:08:13Z</cp:lastPrinted>
  <dcterms:created xsi:type="dcterms:W3CDTF">2022-04-01T05:14:30Z</dcterms:created>
  <dcterms:modified xsi:type="dcterms:W3CDTF">2023-02-07T12:59:55Z</dcterms:modified>
</cp:coreProperties>
</file>